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" yWindow="171" windowWidth="12720" windowHeight="12154" tabRatio="859" activeTab="5"/>
  </bookViews>
  <sheets>
    <sheet name="Приложение 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</sheets>
  <definedNames>
    <definedName name="_xlnm.Print_Area" localSheetId="2">'Приложение 2'!$A$1:$D$43</definedName>
  </definedNames>
  <calcPr fullCalcOnLoad="1"/>
</workbook>
</file>

<file path=xl/sharedStrings.xml><?xml version="1.0" encoding="utf-8"?>
<sst xmlns="http://schemas.openxmlformats.org/spreadsheetml/2006/main" count="1017" uniqueCount="465">
  <si>
    <t>Стимулирующие выплаты работникам библиотек за счет средств областного и местного бюджетов</t>
  </si>
  <si>
    <t>Мероприятия по пенсионному обеспечению муниципальных служащих</t>
  </si>
  <si>
    <t>Публичные нормативные социальные выплаты гражданам</t>
  </si>
  <si>
    <t>310</t>
  </si>
  <si>
    <t>Социальные выплаты отдельным категориям граждан</t>
  </si>
  <si>
    <t>Социальные выплаты гражданам, кроме публичных нормативных социальных выплат</t>
  </si>
  <si>
    <t>320</t>
  </si>
  <si>
    <t>Меры социальной поддержки по предоставлению транспортных услуг отдельным категориям граждан</t>
  </si>
  <si>
    <t>Меры социальной поддержки (в виде периодических печатных изданий) отдельным категориям граждан</t>
  </si>
  <si>
    <t>Реализация мероприятий за счет средств резервного фонда</t>
  </si>
  <si>
    <t>9900080060</t>
  </si>
  <si>
    <t xml:space="preserve">Мероприятия по развитию физической культуры и массового спорта </t>
  </si>
  <si>
    <t>Строительство объектов физической культуры</t>
  </si>
  <si>
    <t>Реализация функций и полномочий  органов местного самоуправления в сфере образования в рамках непрограммных расходов</t>
  </si>
  <si>
    <t>Приложение 5</t>
  </si>
  <si>
    <t xml:space="preserve">в том числе: 
бюджетные кредиты, полученные от других бюджетов бюджетной системы Российской Федерации
</t>
  </si>
  <si>
    <t>ИТОГО:</t>
  </si>
  <si>
    <t>Резервные средства</t>
  </si>
  <si>
    <t>Обеспечение деятельности главы муниципального образования, главы администрации</t>
  </si>
  <si>
    <t xml:space="preserve">Специальные расходы
</t>
  </si>
  <si>
    <t>880</t>
  </si>
  <si>
    <t>870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</si>
  <si>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</si>
  <si>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Содержание дорог общего пользования местного значения</t>
  </si>
  <si>
    <t>1700000000</t>
  </si>
  <si>
    <t>Мероприятия по капитальному ремонту общего имущества в многоквартирных домах</t>
  </si>
  <si>
    <t>9900080070</t>
  </si>
  <si>
    <t xml:space="preserve">Мероприятия по газификации населенных пунктов муниципального образования Виллозское городское поселение </t>
  </si>
  <si>
    <t xml:space="preserve">Паспортизация объектов уличного освещения </t>
  </si>
  <si>
    <t>Комплектование книжного фонда библиотек</t>
  </si>
  <si>
    <t>Муниципальная  программа «Развитие части территорий муниципального образования Виллозское городское поселение  Ломоносовского муниципального района Ленинградской области  на 2019 год»</t>
  </si>
  <si>
    <t>Мероприятия по развитию части территорий  поселения</t>
  </si>
  <si>
    <t>03000S4770</t>
  </si>
  <si>
    <t>Исполнено, тыс. руб.</t>
  </si>
  <si>
    <t>000 10804020 01 0000 110</t>
  </si>
  <si>
    <t>03 10</t>
  </si>
  <si>
    <t xml:space="preserve">Обеспечение пожарной безопасности
</t>
  </si>
  <si>
    <t>Доходы от сдачи в аренду имущества, составляющего казну поселений (за исключением земельных участков)</t>
  </si>
  <si>
    <t>000 11109045 10 0000 120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</si>
  <si>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</si>
  <si>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000 200 00000 00 0000 000</t>
  </si>
  <si>
    <t>000 202 00000 00 0000 000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</si>
  <si>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</si>
  <si>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</si>
  <si>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>Субвенции бюджетам поселений на выполнение передаваемых полномочий субъектов Российской Федерации</t>
  </si>
  <si>
    <t>раздел</t>
  </si>
  <si>
    <t>подраздел</t>
  </si>
  <si>
    <t xml:space="preserve">Исполнено, тыс.руб. </t>
  </si>
  <si>
    <t>Исполнено тыс. 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</si>
  <si>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</si>
  <si>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</si>
  <si>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000 103 00000 00 0000 000</t>
  </si>
  <si>
    <t>000 103 02230 01 0000 110</t>
  </si>
  <si>
    <t>000 103 02240 01 0000 110</t>
  </si>
  <si>
    <t>000 103 02250 01 0000 110</t>
  </si>
  <si>
    <t>000 103 02260 01 0000 110</t>
  </si>
  <si>
    <t>000 106 00000 00 0000 000</t>
  </si>
  <si>
    <t>000 106 01000 00 0000 110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</si>
  <si>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</si>
  <si>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</si>
  <si>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</t>
  </si>
  <si>
    <t>НАЛОГИ НА ИМУЩЕСТВО</t>
  </si>
  <si>
    <t>Наименование статьи доходов</t>
  </si>
  <si>
    <t>ЖИЛИЩНО-КОММУНАЛЬНОЕ ХОЗЯЙСТВО</t>
  </si>
  <si>
    <t>Коммунальное хозяйство</t>
  </si>
  <si>
    <t>СОЦИАЛЬНАЯ ПОЛИТИКА</t>
  </si>
  <si>
    <t>Приложение 1</t>
  </si>
  <si>
    <t>к Решению Совета депутатов</t>
  </si>
  <si>
    <t>Налог на доходы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</si>
  <si>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</si>
  <si>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</si>
  <si>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Культура</t>
  </si>
  <si>
    <t>Пенсионное обеспечение</t>
  </si>
  <si>
    <t>ОБЩЕГОСУДАРСТВЕННЫЕ ВОПРОСЫ</t>
  </si>
  <si>
    <t>НАЦИОНАЛЬНАЯ ЭКОНОМИКА</t>
  </si>
  <si>
    <t>Наименование источника</t>
  </si>
  <si>
    <t>Благоустройство</t>
  </si>
  <si>
    <t>Код доходов</t>
  </si>
  <si>
    <t>НАЛОГИ НА ПРИБЫЛЬ, ДОХОДЫ</t>
  </si>
  <si>
    <t>01 04</t>
  </si>
  <si>
    <t>01 00</t>
  </si>
  <si>
    <t>НАЦИОНАЛЬНАЯ БЕЗОПАСНОСТЬ И ПРАВООХРАНИТЕЛЬНАЯ ДЕЯТЕЛЬНОСТЬ</t>
  </si>
  <si>
    <t>03 00</t>
  </si>
  <si>
    <t>03 09</t>
  </si>
  <si>
    <t>04 00</t>
  </si>
  <si>
    <t>04 02</t>
  </si>
  <si>
    <t>Топливно-энергетический комплекс</t>
  </si>
  <si>
    <t>Жилищное хозяйство</t>
  </si>
  <si>
    <t>05 00</t>
  </si>
  <si>
    <t>05 01</t>
  </si>
  <si>
    <t>05 02</t>
  </si>
  <si>
    <t>05 03</t>
  </si>
  <si>
    <t>08 00</t>
  </si>
  <si>
    <t>08 01</t>
  </si>
  <si>
    <t>10 00</t>
  </si>
  <si>
    <t>10 01</t>
  </si>
  <si>
    <t>Прочие доходы от использования имущества и  прав, находящихся  в  государственной и муниципальной собственности</t>
  </si>
  <si>
    <t>НАЛОГОВЫЕ И НЕНАЛОГОВЫЕ ДОХОДЫ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</si>
  <si>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</si>
  <si>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</si>
  <si>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Прочие субсидии бюджетам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</si>
  <si>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</si>
  <si>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01 03</t>
  </si>
  <si>
    <t>10 03</t>
  </si>
  <si>
    <t>Социальное обеспечение населения</t>
  </si>
  <si>
    <t>ОБРАЗОВАНИЕ</t>
  </si>
  <si>
    <t>Молодежная политика и оздоровление детей</t>
  </si>
  <si>
    <t>0700</t>
  </si>
  <si>
    <t>0707</t>
  </si>
  <si>
    <t xml:space="preserve"> ФИЗИЧЕСКАЯ КУЛЬТУРА И СПОРТ</t>
  </si>
  <si>
    <t xml:space="preserve">Физическая культура </t>
  </si>
  <si>
    <t>11 00</t>
  </si>
  <si>
    <t>11 01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</si>
  <si>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</si>
  <si>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</si>
  <si>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</si>
  <si>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</si>
  <si>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</si>
  <si>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</si>
  <si>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</si>
  <si>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КУЛЬТУРА, КИНЕМАТОГРАФИЯ</t>
  </si>
  <si>
    <t>04 09</t>
  </si>
  <si>
    <t xml:space="preserve">НАЛОГИ НА ТОВАРЫ (РАБОТЫ, УСЛУГИ), РЕАЛИЗУЕМЫЕ НА ТЕРРИТОРИИ РОССИЙСКОЙ ФЕДЕРАЦИИ
</t>
  </si>
  <si>
    <t>Доходы от уплаты акцизов на автомобильный бензин, дизельное топливо, моторные масла для дизельных и карбюраторных (инжекторных) двигателей, подлежащих зачислению в местный бюджет</t>
  </si>
  <si>
    <t>Дорожное хозяйство (дорожные фонды)</t>
  </si>
  <si>
    <t>БЕЗВОЗМЕЗДНЫЕ ПОСТУПЛЕНИЯ</t>
  </si>
  <si>
    <t>БЕЗВОЗМЕЗДНЫЕ ПОСТУПЛЕНИЯ ОТ ДРУГИХ  БЮДЖЕТОВ БЮДЖЕТНОЙ СИСТЕМЫ РОССИЙСКОЙ ФЕДЕРАЦИИ</t>
  </si>
  <si>
    <t>СРЕДСТВА МАССОВОЙ ИНФОРМАЦИИ</t>
  </si>
  <si>
    <t>Периодическая печать и издательства</t>
  </si>
  <si>
    <t>12 00</t>
  </si>
  <si>
    <t>12 02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</si>
  <si>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</si>
  <si>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Субсидии бюджетам субъектов Российской Федерации и муниципальных образований (межбюджетные субсидии)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</si>
  <si>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</si>
  <si>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ПОКАЗАТЕЛИ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</si>
  <si>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</si>
  <si>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</si>
  <si>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000 106 06000 00 0000 110</t>
  </si>
  <si>
    <t xml:space="preserve"> 000 108 04000 01 0000 110</t>
  </si>
  <si>
    <t>000 108 00000 00 0000 000</t>
  </si>
  <si>
    <t>000 101 02010 01 0000 110</t>
  </si>
  <si>
    <t>000 101 02000 01 0000 110</t>
  </si>
  <si>
    <t>000 101 02020 01 0000 110</t>
  </si>
  <si>
    <t>000 10102030 01 0000 110</t>
  </si>
  <si>
    <t>000 101 00000 00 0000 000</t>
  </si>
  <si>
    <t>000 100 00000 00 0000 000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</si>
  <si>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</si>
  <si>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000 111 05000 00 0000 120</t>
  </si>
  <si>
    <t>000 111 00000 00 0000 000</t>
  </si>
  <si>
    <t>Приложение 3</t>
  </si>
  <si>
    <t>Увеличение остатков средств бюджета</t>
  </si>
  <si>
    <t>Уменьшение остатков средств бюджета</t>
  </si>
  <si>
    <t>Всего источников внутреннего финансирования</t>
  </si>
  <si>
    <t xml:space="preserve">Исполнено,         тыс. руб. </t>
  </si>
  <si>
    <t>905 01 05 02 01 10 0000 510</t>
  </si>
  <si>
    <t>905 01 05 02 01 10 0000 610</t>
  </si>
  <si>
    <t xml:space="preserve">Код </t>
  </si>
  <si>
    <t>000 106 06033 10 0000 110</t>
  </si>
  <si>
    <t>000 106 06043 10 0000 110</t>
  </si>
  <si>
    <t>000 111 0900000 0000 120</t>
  </si>
  <si>
    <t>04 12</t>
  </si>
  <si>
    <t>Другие вопросы в области национальной экономики</t>
  </si>
  <si>
    <t>Виллозского городского поселения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</si>
  <si>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</si>
  <si>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</si>
  <si>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</si>
  <si>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000 111 05013 13 0000 120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</si>
  <si>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</si>
  <si>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>000 114 06313 13 0000 430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</si>
  <si>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</si>
  <si>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000 114 06000 00 0000 130</t>
  </si>
  <si>
    <t>ДОХОДЫ ОТ ПРОДАЖИ МАТЕРИАЛЬНЫХ И НЕМАТЕРИАЛЬНЫХ АКТИВОВ</t>
  </si>
  <si>
    <t>000 114 00000 00 0000 000</t>
  </si>
  <si>
    <t>000 111 0507513 0000 120</t>
  </si>
  <si>
    <t>ШТРАФЫ, САНКЦИИ, ВОЗМЕЩЕНИЕ УЩЕРБА</t>
  </si>
  <si>
    <t>000 116 00000 00 0000000</t>
  </si>
  <si>
    <t>01 11</t>
  </si>
  <si>
    <t>Резервные  фонды</t>
  </si>
  <si>
    <t xml:space="preserve">Приложение </t>
  </si>
  <si>
    <t>Доходы</t>
  </si>
  <si>
    <t>Расходы</t>
  </si>
  <si>
    <t>Источники финансирования дефицита</t>
  </si>
  <si>
    <t>Наименование показателя</t>
  </si>
  <si>
    <t xml:space="preserve">План,                        тыс. руб. </t>
  </si>
  <si>
    <t>000 114 06013 13 0000 430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</si>
  <si>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</si>
  <si>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</si>
  <si>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01 07</t>
  </si>
  <si>
    <t>Обеспечение проведения выборов и референдумов</t>
  </si>
  <si>
    <t>ПРОЧИЕ НЕНАЛОГОВЫЕ ДОХОДЫ</t>
  </si>
  <si>
    <t>000 117 00000 00 0000 000</t>
  </si>
  <si>
    <t>000 11105313 13 0000 120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</si>
  <si>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</si>
  <si>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000 116 90050 13 0000 140</t>
  </si>
  <si>
    <t>11 02</t>
  </si>
  <si>
    <t xml:space="preserve">Массовый спорт
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</si>
  <si>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</si>
  <si>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000 202 20000 00 0000 150</t>
  </si>
  <si>
    <t>000 202 20216 13 0000 150</t>
  </si>
  <si>
    <t>000 202 29999 10 0000 150</t>
  </si>
  <si>
    <t>000 202 30000 00 0000 150</t>
  </si>
  <si>
    <t>000 20230024 10 0000 150</t>
  </si>
  <si>
    <t>000 202 35118 10 0000 150</t>
  </si>
  <si>
    <t>000 202 45550 13 0000 150</t>
  </si>
  <si>
    <t>000 219 00000 10 0000 150</t>
  </si>
  <si>
    <t>000 219 60010 10 0000 150</t>
  </si>
  <si>
    <t xml:space="preserve">Межбюджетные трансферты, передаваемые бюджетам за достижение показателей деятельности органов исполнительной власти субъектов Российской Федерации                                                                                                                      </t>
  </si>
  <si>
    <t>000 202 4000 00 0000 150</t>
  </si>
  <si>
    <t xml:space="preserve">Иные межбюджетные трансферты                                                                                                                     </t>
  </si>
  <si>
    <t>000 202 49999 13 0000 150</t>
  </si>
  <si>
    <t>Прочие межбюджетные трансферты, передаваемые бюджетам городских поселений</t>
  </si>
  <si>
    <t>% выполнения к годовому плану</t>
  </si>
  <si>
    <t>*</t>
  </si>
  <si>
    <t>ИТОГО</t>
  </si>
  <si>
    <t>Приложение 4</t>
  </si>
  <si>
    <t>коды</t>
  </si>
  <si>
    <t>раздел и подраздел</t>
  </si>
  <si>
    <t>целевая статья</t>
  </si>
  <si>
    <t>вид расхода</t>
  </si>
  <si>
    <t>Администрация Виллозского городского поселения Ломоносовского  района</t>
  </si>
  <si>
    <t>Непрограммные расходы</t>
  </si>
  <si>
    <t>9000000000</t>
  </si>
  <si>
    <t>Реализация функций и полномочий  органов местного самоуправления в рамках непрограммной части</t>
  </si>
  <si>
    <t>9900000000</t>
  </si>
  <si>
    <t>Обеспечение деятельности аппаратов органов местного самоуправления</t>
  </si>
  <si>
    <t>9900000210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</si>
  <si>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</si>
  <si>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</si>
  <si>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</si>
  <si>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</si>
  <si>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Иные межбюджетные трансферты по передаче полномочий по осуществлению внешнего муниципального контроля</t>
  </si>
  <si>
    <t>9900005000</t>
  </si>
  <si>
    <t>9900005030</t>
  </si>
  <si>
    <t>Иные межбюджетные трансферты</t>
  </si>
  <si>
    <t>540</t>
  </si>
  <si>
    <t>9900000220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</si>
  <si>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</si>
  <si>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Реализация функций и полномочий  органов местного самоуправления  в рамках непрограммных расходов</t>
  </si>
  <si>
    <t>9900000200</t>
  </si>
  <si>
    <t xml:space="preserve">Исполнение судебных актов
</t>
  </si>
  <si>
    <t>830</t>
  </si>
  <si>
    <t>Уплата налогов,сборов и иных платежей</t>
  </si>
  <si>
    <t>850</t>
  </si>
  <si>
    <t>0700000000</t>
  </si>
  <si>
    <t>Мероприятия по формлению права собственности и использованию имущества</t>
  </si>
  <si>
    <t>1400000000</t>
  </si>
  <si>
    <t xml:space="preserve">Мероприятия по обеспечению правопорядка </t>
  </si>
  <si>
    <t xml:space="preserve">Прочие расходы в рамках полномочий органов  местного самоуправления </t>
  </si>
  <si>
    <t>9900000280</t>
  </si>
  <si>
    <t>Осуществление отдельных государственных полномочий Ленинградской области</t>
  </si>
  <si>
    <t>9900070000</t>
  </si>
  <si>
    <t>Обеспечение выполнения органами местного самоуправления  отдельных государственных полномочий Ленинградской области в сфере административных правоотношений</t>
  </si>
  <si>
    <t>9900071340</t>
  </si>
  <si>
    <t>Осуществление отдельных государственных полномочий</t>
  </si>
  <si>
    <t>9900050000</t>
  </si>
  <si>
    <t>Осуществление первичного воинского учета на территории, где отсутствуют военные комиссариаты</t>
  </si>
  <si>
    <t>9900051180</t>
  </si>
  <si>
    <t>Мероприятия по предупреждению ЧС</t>
  </si>
  <si>
    <t>Расходы по переданным отдельным государственным полномочиям, на участие в государственных программах</t>
  </si>
  <si>
    <t>14000S0000</t>
  </si>
  <si>
    <t>14000S4660</t>
  </si>
  <si>
    <t>0300000000</t>
  </si>
  <si>
    <t>03000S0000</t>
  </si>
  <si>
    <t>Мероприятия по пожарной безопасности</t>
  </si>
  <si>
    <t xml:space="preserve"> Муниципальная  программа "Социальная поддержка  и предоставление услуг отдельным категориям граждан  в муниципальном образовании Виллозское городское поселение Ломоносовского муниципального района Ленинградской области на 2018 - 2020 годы"</t>
  </si>
  <si>
    <t>0600000000</t>
  </si>
  <si>
    <t>Осуществление отдельных государственных полномочий по предоставлению денежной компенсации части расходов организациям, осуществляющих поставку твердого топлива отдельным категориям граждан, проживающих в домах, не имеющих центрального отопления и газоснаб</t>
  </si>
  <si>
    <t>0600001100</t>
  </si>
  <si>
    <t xml:space="preserve">Субсидии юридическим лицам (кроме некоммерческих организаций), индивидуальным препринимателям, физическим лицам - производителям товаров, работ, услуг
</t>
  </si>
  <si>
    <t>810</t>
  </si>
  <si>
    <t>Дорожное хозяйство (Дорожные фонды)</t>
  </si>
  <si>
    <t>0500000000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</si>
  <si>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</si>
  <si>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Капитальный ремонт и ремонт  дорог общего пользования местного значения</t>
  </si>
  <si>
    <t>Основное мероприятие "Содержание автомобильных дорог общего пользования местного значения, дворовых территорий многоквартирных домов и проездов к ним"</t>
  </si>
  <si>
    <t>Субсидии юридическим лицам (кроме некоммерческих организаций), индивидуальным предпринимателям, физическим лицам</t>
  </si>
  <si>
    <t>Основное мероприятие "Техническое оснащение,  постановка на кадастровый учет объектов недвижимости в целях государственной регистрации прав"</t>
  </si>
  <si>
    <t xml:space="preserve">Техническое оснащение и паспортизация автомобильных дорог общего пользования местного значения </t>
  </si>
  <si>
    <t>1500000000</t>
  </si>
  <si>
    <t>Мероприятия по регулированию градостроительной деятельности в области территориального планирования и планировки территории</t>
  </si>
  <si>
    <t>Мероприятия по регулированию градостроительной деятельности в области архитектуры и строительства</t>
  </si>
  <si>
    <t>0400000000</t>
  </si>
  <si>
    <t xml:space="preserve">Мероприятия по капитальному ремонту муниципального жилищного фонда </t>
  </si>
  <si>
    <t>0800000000</t>
  </si>
  <si>
    <t xml:space="preserve">Мероприятия по энергосбережению и повышению энергоэффективности муниципального жилищного фонда </t>
  </si>
  <si>
    <t>0900000000</t>
  </si>
  <si>
    <t>Основное мероприятие "Строительство и реконструкция объектов коммунальной инфраструктуры"</t>
  </si>
  <si>
    <t xml:space="preserve">Реконструкции объектов коммунальной инфраструктуры </t>
  </si>
  <si>
    <t xml:space="preserve">Бюджетные инвестиции </t>
  </si>
  <si>
    <t>410</t>
  </si>
  <si>
    <t>Основное мероприятие "Поддержка и развитие объектов коммунального хозяйства"</t>
  </si>
  <si>
    <t>Мероприятия по  ремонту и содержанию объектов коммунальной инфраструктуры</t>
  </si>
  <si>
    <t>1000000000</t>
  </si>
  <si>
    <t>Мероприятия по энергосбережению и повышению энергоэффективности коммунальной инфраструктуры</t>
  </si>
  <si>
    <t>1100000000</t>
  </si>
  <si>
    <t>Мероприятия по ремонту и содержанию объектов уличного освещения</t>
  </si>
  <si>
    <t>Мероприятия по озеленению территории поселения</t>
  </si>
  <si>
    <t xml:space="preserve">Предоставление субсидий муниципальным бюджетным и автономным учреждениям </t>
  </si>
  <si>
    <t xml:space="preserve">Субсидии бюджетным учреждениям </t>
  </si>
  <si>
    <t>610</t>
  </si>
  <si>
    <t xml:space="preserve">Мероприятия по благоустройству территории поселения </t>
  </si>
  <si>
    <t>1600000000</t>
  </si>
  <si>
    <t>1600201420</t>
  </si>
  <si>
    <t>Мероприятия по благоустройству наиболее посещаемых территорий общего пользования</t>
  </si>
  <si>
    <t>1300000000</t>
  </si>
  <si>
    <t xml:space="preserve">КУЛЬТУРА, КИНЕМАТОГРАФИЯ </t>
  </si>
  <si>
    <t>1200000000</t>
  </si>
  <si>
    <t xml:space="preserve">Расходы на обеспечение деятельности казенных учреждений </t>
  </si>
  <si>
    <t>Расходы на выплаты персоналу казенных учреждений</t>
  </si>
  <si>
    <t>110</t>
  </si>
  <si>
    <t>Уплата  налогов,сборов  и иных платежей</t>
  </si>
  <si>
    <t>Культурно-массовые мероприятия и праздники</t>
  </si>
  <si>
    <t>Стимулирующие выплаты работникам муниципальных учреждений культуры за счет средств областного и местного бюджетов</t>
  </si>
  <si>
    <t>Приложение 2</t>
  </si>
  <si>
    <t>000 105 00000 00 0000 000</t>
  </si>
  <si>
    <t>НАЛОГ НА СОВОКУПНЫЙ ДОХОД</t>
  </si>
  <si>
    <t>000 105 0301001 0000 110</t>
  </si>
  <si>
    <t>Единый сельскохозяйственный налог</t>
  </si>
  <si>
    <t>000 116 0700000 0000 140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</si>
  <si>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</si>
  <si>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000 116 0701000 0000 140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</si>
  <si>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</si>
  <si>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000 116 1003013 0000 140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</si>
  <si>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</si>
  <si>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</si>
  <si>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000 116 1012301 0131 140</t>
  </si>
  <si>
    <t>11401S4660</t>
  </si>
  <si>
    <t>Мероприятия по развитию части территорий поселения</t>
  </si>
  <si>
    <t>Прочие расходы в рамках полномочий органов местного самоуправления</t>
  </si>
  <si>
    <t>Мероприятия в рамках полномочий органов местного самоуправления</t>
  </si>
  <si>
    <t>000 10102080 01 0000 110</t>
  </si>
  <si>
    <t>Налог на доходы физических лиц в части суммы налога, превышающей 650 000 рублей, относящейся к к части налоговой базы, превышающей 5 000 000 рублей</t>
  </si>
  <si>
    <t>000 112 00000 00 0000 000</t>
  </si>
  <si>
    <t xml:space="preserve">ПЛАТЕЖИ ПРИ ПОЛЬЗОВАНИИ ПРИРОДНЫМИ РЕСУРСАМИ
</t>
  </si>
  <si>
    <t>000 112 01010 01 0000 120</t>
  </si>
  <si>
    <t>000 112 01030 01 0000 120</t>
  </si>
  <si>
    <t>000 112 01040 01 0000 120</t>
  </si>
  <si>
    <t>Плата за негативное воздействие на окружающую среду</t>
  </si>
  <si>
    <t>000 116 0709000 0000 140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</si>
  <si>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</t>
  </si>
  <si>
    <t>000 116 0100000 0000 140</t>
  </si>
  <si>
    <t>Административные штрафы, установленные Кодексом РФ об административных провонарушениях</t>
  </si>
  <si>
    <t>000 202 25555 13 0000 150</t>
  </si>
  <si>
    <t>ОХРАНА ОКРУЖАЮЩЕЙ СРЕДЫ</t>
  </si>
  <si>
    <t>06 05</t>
  </si>
  <si>
    <t>06 00</t>
  </si>
  <si>
    <t>Прочие вопросы охраны окружающей среды</t>
  </si>
  <si>
    <t>9900075490</t>
  </si>
  <si>
    <t>Расходы на поощрение за счет гранта за достижение показателей деятельности органов исполнительной власти субъектов Российской Федерации</t>
  </si>
  <si>
    <t>1140100000</t>
  </si>
  <si>
    <t>Другие вопросы в области охраны окружающей среды</t>
  </si>
  <si>
    <t xml:space="preserve"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</si>
  <si>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</si>
  <si>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000 117 01000 00 0000 180</t>
  </si>
  <si>
    <t>Невыясненные поступления</t>
  </si>
  <si>
    <t>000 117 01050 13 0000 180</t>
  </si>
  <si>
    <t>Невыясненные поступления, зачисляемые в бюджеты городских поселений</t>
  </si>
  <si>
    <t>000 116 1000000 0000 140</t>
  </si>
  <si>
    <t>Платежи в целях возмещения причиненного ущерба (убытков)</t>
  </si>
  <si>
    <t>Обеспечение деятельности депутатов представительного органа муниципального образования</t>
  </si>
  <si>
    <t>9900005010</t>
  </si>
  <si>
    <t>Межбюджетные трансферты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</si>
  <si>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0740101120</t>
  </si>
  <si>
    <t>1440101350</t>
  </si>
  <si>
    <t>Исполнение судебных актов</t>
  </si>
  <si>
    <t>1440101330</t>
  </si>
  <si>
    <t>1440101340</t>
  </si>
  <si>
    <t>0540101020</t>
  </si>
  <si>
    <t>0540100000</t>
  </si>
  <si>
    <t>05401S4200</t>
  </si>
  <si>
    <t>05401S0000</t>
  </si>
  <si>
    <t>Мероприятия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</si>
  <si>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0540200000</t>
  </si>
  <si>
    <t>0540201030</t>
  </si>
  <si>
    <t>0540300000</t>
  </si>
  <si>
    <t>0540301050</t>
  </si>
  <si>
    <t>1540101370</t>
  </si>
  <si>
    <t>1540101380</t>
  </si>
  <si>
    <t>0440101010</t>
  </si>
  <si>
    <t>0840101130</t>
  </si>
  <si>
    <t>1740101430</t>
  </si>
  <si>
    <t>0940100000</t>
  </si>
  <si>
    <t>0940101160</t>
  </si>
  <si>
    <t>0940201170</t>
  </si>
  <si>
    <t>0940200000</t>
  </si>
  <si>
    <t>1040101180</t>
  </si>
  <si>
    <t>03401S4770</t>
  </si>
  <si>
    <t>0840101140</t>
  </si>
  <si>
    <t>1140101190</t>
  </si>
  <si>
    <t>1140200000</t>
  </si>
  <si>
    <t>1140101200</t>
  </si>
  <si>
    <t>Комплекс процессных мероприятий «Ремонт и содержание объектов уличного освещения»</t>
  </si>
  <si>
    <t>Комплекс процессных мероприятий «Озеленение территории поселения»</t>
  </si>
  <si>
    <t>1140201210</t>
  </si>
  <si>
    <t>1140300000</t>
  </si>
  <si>
    <t>1140301220</t>
  </si>
  <si>
    <t>Комплекс процессных мероприятий «Содержание мест захоронения»</t>
  </si>
  <si>
    <t>Комплекс процессных мероприятий «Комплексное обустройство населенных пунктов Виллозского городского поселения»</t>
  </si>
  <si>
    <t>1140400000</t>
  </si>
  <si>
    <t>1140401230</t>
  </si>
  <si>
    <t>11404S4310</t>
  </si>
  <si>
    <t>Расходы на комплекс мероприятий по борьбе с борщевиком Сосновского.</t>
  </si>
  <si>
    <t>1640101420</t>
  </si>
  <si>
    <t>161F255550</t>
  </si>
  <si>
    <t>Мероприятия по реализации федерального проекта «Формирование комфортной городской среды»</t>
  </si>
  <si>
    <t>1240100000</t>
  </si>
  <si>
    <t>Комплекс процессных мероприятий «Развитие и модернизация учреждения культуры»</t>
  </si>
  <si>
    <t>1240101250</t>
  </si>
  <si>
    <t>1240101260</t>
  </si>
  <si>
    <t>12401S0000</t>
  </si>
  <si>
    <t>12401S0360</t>
  </si>
  <si>
    <t>Расходы по переданным отдельным государственным полномочиям</t>
  </si>
  <si>
    <t>1240200000</t>
  </si>
  <si>
    <t>Комплекс процессных мероприятий «Развитие и модернизация библиотек»</t>
  </si>
  <si>
    <t>1240201270</t>
  </si>
  <si>
    <t>1240201280</t>
  </si>
  <si>
    <t>12402S0360</t>
  </si>
  <si>
    <t>12402S0000</t>
  </si>
  <si>
    <t>0640101070</t>
  </si>
  <si>
    <t>0640101060</t>
  </si>
  <si>
    <t>0640101090</t>
  </si>
  <si>
    <t>0640101110</t>
  </si>
  <si>
    <t>1340200000</t>
  </si>
  <si>
    <t>Комплекс процессных мероприятий «Организация и проведение мероприятий по развитию физической культуры и спорта»</t>
  </si>
  <si>
    <t>1340201310</t>
  </si>
  <si>
    <t>1340300000</t>
  </si>
  <si>
    <t>Комплекс процессных мероприятий «Развитие и модернизация учреждений физической культуры и спорта»</t>
  </si>
  <si>
    <t>1340400000</t>
  </si>
  <si>
    <t>1340401430</t>
  </si>
  <si>
    <t>Расходы на обеспечение деятельности казенных учреждений физической культуры и спорта</t>
  </si>
  <si>
    <t>1340301320</t>
  </si>
  <si>
    <t>Комплекс процессных мероприятий «Строительство и реконструкция объектов физической культуры»</t>
  </si>
  <si>
    <t>13403S0000</t>
  </si>
  <si>
    <t>13403S4050</t>
  </si>
  <si>
    <t>13403S405Ю</t>
  </si>
  <si>
    <t>Обязательства, действующие на 1 января 2022 года – всего:</t>
  </si>
  <si>
    <t>Обязательства 2022 года – всего,</t>
  </si>
  <si>
    <t xml:space="preserve">Предельная величина на 01.01.2022г.
(тыс.  руб.)
</t>
  </si>
  <si>
    <t xml:space="preserve">Объем привлечения    в 2022 году
(тыс.  руб.)
</t>
  </si>
  <si>
    <t xml:space="preserve">Объем погашения            в 2022 году
(тыс.  руб.)
</t>
  </si>
  <si>
    <t xml:space="preserve">Предельная величина на 01.01.2023 г.
(тыс.  руб.)
</t>
  </si>
  <si>
    <t>Муниципальная  программа «Оформление права собственности и использование имущества муниципального образования Виллозское городское поселение Ломоносовского муниципального района Ленинградской области на 2022 – 2024 годы"</t>
  </si>
  <si>
    <t>Муниципальная программа "Обеспечение безопасности на территории муниципального образования Виллозское городское поселение Ломоносовского муниципального района Ленинградской области на 2022 – 2024 годы"</t>
  </si>
  <si>
    <t>Муниципальная программа  "Строительство, капитальный ремонт, ремонт и содержание автомобильных дорог общего пользования местного значения в населенных пунктах муниципального образования Виллозское городское поселение Ломоносовского муниципального района Ленинградской области на 2022 – 2024 годы"</t>
  </si>
  <si>
    <t>Муниципальная программа "Регулирование градостроительной деятельности муниципального образования Виллозское городское поселение Ломоносовского муниципального района Ленинградской области на  2022 – 2024 годы"</t>
  </si>
  <si>
    <t>Муниципальная программа «Капитальный  ремонт муниципального жилищного фонда   муниципального образования  Виллозское городское поселение Ломоносовского муниципального района Ленинградской области на 2022 – 2024 годы"</t>
  </si>
  <si>
    <t>Муниципальная программа "Энергосбережение и повышение энергетической эффективности на территории муниципального образования Виллозское городское поселение  Ломоносовского муниципального района Ленинградской области на 2022 – 2024 годы"</t>
  </si>
  <si>
    <t>Муниципальная  программа "Капитальный ремонт общего имущества в многоквартирных домах, расположенных на территории Виллозского городского поселения на 2022 – 2024 годы"</t>
  </si>
  <si>
    <t xml:space="preserve"> Муниципальная  программа "Обеспечение устойчивого функционирования и развития  объектов коммунальной инфраструктуры муниципального образования  Виллозское городское поселение Ломоносовского муниципального района Ленинградской области на 2022 – 2024 годы"</t>
  </si>
  <si>
    <t>Муниципальная программа "Газификация населенных пунктов муниципального образования Виллозское городское поселение Ломоносовского муниципального района Ленинградской области на 2022 – 2024 годы"</t>
  </si>
  <si>
    <t>Муниципальная  программа «Развитие части территорий муниципального образования Виллозское городское поселение  Ломоносовского муниципального района Ленинградской области  на 2022 – 2024 годы"</t>
  </si>
  <si>
    <t xml:space="preserve">Муниципальная  программа "Благоустройство  и содержание  территории муниципального образования  Виллозское городское поселение  Ломоносовского муниципального района Ленинградской области на 2022 – 2024 годы"
</t>
  </si>
  <si>
    <t>Муниципальная программа "Формирование комфортной городской среды Виллозского городского поселения на 2022 – 2024 годы" в рамках реализации приоритетного проекта "Формирование комфортной городской среды"</t>
  </si>
  <si>
    <t>Муниципальная программа  "Сохранение и развитие культуры и информационного (библиотечного) обслуживания на территории  муниципального образования Виллозское городское поселение Ломоносовского муниципального района Ленинградской области на 2022 – 2024 годы"</t>
  </si>
  <si>
    <t xml:space="preserve"> Муниципальная  программа "Социальная поддержка  и предоставление услуг отдельным категориям граждан  в муниципальном образовании Виллозское городское поселение Ломоносовского муниципального района Ленинградской области на 2022 – 2024 годы"</t>
  </si>
  <si>
    <t>Муниципальная  программа "Развитие молодежной политики и спорта  в муниципальном образовании Виллозское городское поселение Ломоносовского муниципального района Ленинградской области на 2022 – 2024 годы"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</si>
  <si>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</si>
  <si>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Исполнение местного бюджета муниципального образования Виллозское городское поселение                  за 4-ый кв. 2022 года</t>
  </si>
  <si>
    <t>исполнения местного бюджета муниципального образования Виллозское городское поселение               за 4-ый кв. 2022 года по доходам классификации доходов бюджетов</t>
  </si>
  <si>
    <t xml:space="preserve"> исполнения расходов местного бюджета муниципального образования Виллозское городское поселение  за 4-ый кв. 2022 года по разделам и подразделам классификации расходов бюджета</t>
  </si>
  <si>
    <t>исполнения расходов местного бюджета муниципального образования Виллозское городское поселение   за 4-ый кв. 2022 года по ведомственной структуре расходов бюджета</t>
  </si>
  <si>
    <t>ИСТОЧНИКИ ФИНАНСИРОВАНИЯ ДЕФИЦИТА БЮДЖЕТА  муниципального образования Виллозское городское поселение   за 4-ый кв. 2022 года по кодам классификации источников финансирования дефицитов бюджета</t>
  </si>
  <si>
    <t>Муниципальные заимствования                                                                                                                   муниципального образования Виллозское городское поселение                                                                                                                                                                           за 4-ый кв. 2022 года</t>
  </si>
  <si>
    <t>от "31" мая 2023 г. № 26</t>
  </si>
  <si>
    <t xml:space="preserve">от "31" мая 2023 г. № 26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</si>
</sst>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;[Red]0"/>
    <numFmt numFmtId="183" formatCode="0_ ;[Red]\-0\ "/>
    <numFmt numFmtId="184" formatCode="#,##0_ ;\-#,##0\ "/>
    <numFmt numFmtId="185" formatCode="#,##0&quot;р.&quot;"/>
    <numFmt numFmtId="186" formatCode="000000"/>
    <numFmt numFmtId="187" formatCode="#,##0_ ;[Red]\-#,##0\ "/>
    <numFmt numFmtId="188" formatCode="#,##0.00_ ;[Red]\-#,##0.00\ "/>
    <numFmt numFmtId="189" formatCode="0.00_ ;[Red]\-0.00\ "/>
    <numFmt numFmtId="190" formatCode="0.00_ ;\-0.00\ "/>
    <numFmt numFmtId="191" formatCode="0.0"/>
    <numFmt numFmtId="192" formatCode="mmm/yyyy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"/>
    <numFmt numFmtId="199" formatCode="0.0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"/>
    <numFmt numFmtId="208" formatCode="000"/>
    <numFmt numFmtId="209" formatCode="?"/>
    <numFmt numFmtId="210" formatCode="#,##0.0000"/>
    <numFmt numFmtId="211" formatCode="#,##0.00000"/>
    <numFmt numFmtId="212" formatCode="dd/mm/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193" fontId="9" fillId="0" borderId="10" xfId="0" applyNumberFormat="1" applyFont="1" applyBorder="1" applyAlignment="1">
      <alignment horizontal="center" vertical="center" wrapText="1"/>
    </xf>
    <xf numFmtId="193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93" fontId="9" fillId="0" borderId="0" xfId="0" applyNumberFormat="1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top"/>
    </xf>
    <xf numFmtId="193" fontId="8" fillId="0" borderId="11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193" fontId="9" fillId="0" borderId="10" xfId="0" applyNumberFormat="1" applyFont="1" applyFill="1" applyBorder="1" applyAlignment="1">
      <alignment horizontal="right" vertical="center" wrapText="1"/>
    </xf>
    <xf numFmtId="193" fontId="9" fillId="0" borderId="10" xfId="0" applyNumberFormat="1" applyFont="1" applyFill="1" applyBorder="1" applyAlignment="1">
      <alignment horizontal="right" vertical="center"/>
    </xf>
    <xf numFmtId="193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19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93" fontId="8" fillId="0" borderId="0" xfId="0" applyNumberFormat="1" applyFont="1" applyAlignment="1">
      <alignment horizontal="center" vertical="center"/>
    </xf>
    <xf numFmtId="193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93" fontId="8" fillId="0" borderId="10" xfId="0" applyNumberFormat="1" applyFon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191" fontId="8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center" vertical="center"/>
    </xf>
    <xf numFmtId="193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center" wrapText="1"/>
    </xf>
    <xf numFmtId="193" fontId="9" fillId="0" borderId="13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193" fontId="9" fillId="0" borderId="11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93" fontId="9" fillId="0" borderId="1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193" fontId="9" fillId="0" borderId="11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center"/>
    </xf>
    <xf numFmtId="193" fontId="8" fillId="0" borderId="15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193" fontId="8" fillId="0" borderId="14" xfId="0" applyNumberFormat="1" applyFont="1" applyFill="1" applyBorder="1" applyAlignment="1">
      <alignment horizontal="right" vertical="center"/>
    </xf>
    <xf numFmtId="193" fontId="8" fillId="0" borderId="18" xfId="0" applyNumberFormat="1" applyFont="1" applyFill="1" applyBorder="1" applyAlignment="1">
      <alignment horizontal="right" vertical="center" wrapText="1"/>
    </xf>
    <xf numFmtId="193" fontId="8" fillId="0" borderId="18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center" vertical="center"/>
    </xf>
    <xf numFmtId="191" fontId="8" fillId="0" borderId="10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 wrapText="1"/>
    </xf>
    <xf numFmtId="193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193" fontId="9" fillId="0" borderId="10" xfId="0" applyNumberFormat="1" applyFon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/>
    </xf>
    <xf numFmtId="193" fontId="8" fillId="0" borderId="10" xfId="0" applyNumberFormat="1" applyFont="1" applyFill="1" applyBorder="1" applyAlignment="1">
      <alignment horizontal="center" vertical="center"/>
    </xf>
    <xf numFmtId="19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9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/>
    </xf>
    <xf numFmtId="193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93" fontId="9" fillId="0" borderId="13" xfId="0" applyNumberFormat="1" applyFont="1" applyFill="1" applyBorder="1" applyAlignment="1">
      <alignment horizontal="center" vertical="center"/>
    </xf>
    <xf numFmtId="193" fontId="9" fillId="0" borderId="12" xfId="0" applyNumberFormat="1" applyFont="1" applyFill="1" applyBorder="1" applyAlignment="1">
      <alignment horizontal="center" vertical="center"/>
    </xf>
    <xf numFmtId="193" fontId="9" fillId="0" borderId="11" xfId="0" applyNumberFormat="1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193" fontId="8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zoomScalePageLayoutView="0" workbookViewId="0" topLeftCell="A1">
      <selection activeCell="A6" sqref="A6:D6"/>
    </sheetView>
  </sheetViews>
  <sheetFormatPr defaultColWidth="9.125" defaultRowHeight="12.75"/>
  <cols>
    <col min="1" max="1" width="33.25390625" style="4" customWidth="1"/>
    <col min="2" max="2" width="15.125" style="4" customWidth="1"/>
    <col min="3" max="3" width="15.25390625" style="7" customWidth="1"/>
    <col min="4" max="4" width="22.25390625" style="4" customWidth="1"/>
    <col min="5" max="16384" width="9.125" style="4" customWidth="1"/>
  </cols>
  <sheetData>
    <row r="1" spans="3:4" ht="12.75">
      <c r="C1" s="12"/>
      <c r="D1" s="12" t="s">
        <v>178</v>
      </c>
    </row>
    <row r="2" spans="3:4" ht="12.75">
      <c r="C2" s="12"/>
      <c r="D2" s="12" t="s">
        <v>67</v>
      </c>
    </row>
    <row r="3" spans="3:4" ht="12.75">
      <c r="C3" s="12"/>
      <c r="D3" s="12" t="s">
        <v>162</v>
      </c>
    </row>
    <row r="4" spans="3:4" ht="12.75">
      <c r="C4" s="12"/>
      <c r="D4" s="12" t="s">
        <v>463</v>
      </c>
    </row>
    <row r="5" spans="1:3" ht="12.75">
      <c r="A5" s="44"/>
      <c r="B5" s="44"/>
      <c r="C5" s="45"/>
    </row>
    <row r="6" spans="1:4" s="25" customFormat="1" ht="36.75" customHeight="1">
      <c r="A6" s="129" t="s">
        <v>457</v>
      </c>
      <c r="B6" s="129"/>
      <c r="C6" s="129"/>
      <c r="D6" s="129"/>
    </row>
    <row r="7" spans="1:4" s="5" customFormat="1" ht="24.75">
      <c r="A7" s="3" t="s">
        <v>182</v>
      </c>
      <c r="B7" s="1" t="s">
        <v>183</v>
      </c>
      <c r="C7" s="1" t="s">
        <v>153</v>
      </c>
      <c r="D7" s="1" t="s">
        <v>211</v>
      </c>
    </row>
    <row r="8" spans="1:4" s="5" customFormat="1" ht="20.25" customHeight="1">
      <c r="A8" s="39" t="s">
        <v>179</v>
      </c>
      <c r="B8" s="40">
        <v>556646.3</v>
      </c>
      <c r="C8" s="40">
        <v>620343</v>
      </c>
      <c r="D8" s="55">
        <f>C8/B8%</f>
        <v>111.44293961892856</v>
      </c>
    </row>
    <row r="9" spans="1:4" s="5" customFormat="1" ht="20.25" customHeight="1">
      <c r="A9" s="39" t="s">
        <v>180</v>
      </c>
      <c r="B9" s="40">
        <v>737851.3</v>
      </c>
      <c r="C9" s="40">
        <v>645370.8</v>
      </c>
      <c r="D9" s="55">
        <f>C9/B9%</f>
        <v>87.46624150421636</v>
      </c>
    </row>
    <row r="10" spans="1:4" s="7" customFormat="1" ht="21.75" customHeight="1">
      <c r="A10" s="11" t="s">
        <v>181</v>
      </c>
      <c r="B10" s="21">
        <f>-B8+B9</f>
        <v>181205</v>
      </c>
      <c r="C10" s="21">
        <f>-C8+C9</f>
        <v>25027.800000000047</v>
      </c>
      <c r="D10" s="55" t="s">
        <v>212</v>
      </c>
    </row>
    <row r="11" spans="1:3" ht="24" customHeight="1">
      <c r="A11" s="128"/>
      <c r="B11" s="128"/>
      <c r="C11" s="43"/>
    </row>
    <row r="12" ht="12.75">
      <c r="C12" s="26"/>
    </row>
  </sheetData>
  <sheetProtection/>
  <mergeCells count="2">
    <mergeCell ref="A11:B11"/>
    <mergeCell ref="A6:D6"/>
  </mergeCells>
  <printOptions/>
  <pageMargins left="0.64" right="0.3937007874015748" top="0.6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75"/>
  <sheetViews>
    <sheetView zoomScale="120" zoomScaleNormal="120" zoomScalePageLayoutView="0" workbookViewId="0" topLeftCell="A1">
      <selection activeCell="B45" sqref="B45"/>
    </sheetView>
  </sheetViews>
  <sheetFormatPr defaultColWidth="9.125" defaultRowHeight="12.75"/>
  <cols>
    <col min="1" max="1" width="25.75390625" style="9" customWidth="1"/>
    <col min="2" max="2" width="44.50390625" style="4" customWidth="1"/>
    <col min="3" max="3" width="21.50390625" style="13" customWidth="1"/>
    <col min="4" max="4" width="18.875" style="4" customWidth="1"/>
    <col min="5" max="16384" width="9.125" style="4" customWidth="1"/>
  </cols>
  <sheetData>
    <row r="1" ht="12.75">
      <c r="C1" s="49" t="s">
        <v>66</v>
      </c>
    </row>
    <row r="2" ht="12.75">
      <c r="C2" s="49" t="s">
        <v>67</v>
      </c>
    </row>
    <row r="3" ht="12.75">
      <c r="C3" s="49" t="s">
        <v>162</v>
      </c>
    </row>
    <row r="4" ht="12.75">
      <c r="C4" s="49" t="s">
        <v>464</v>
      </c>
    </row>
    <row r="5" spans="1:4" ht="15">
      <c r="A5" s="130" t="s">
        <v>134</v>
      </c>
      <c r="B5" s="130"/>
      <c r="C5" s="131"/>
      <c r="D5" s="131"/>
    </row>
    <row r="6" spans="1:4" ht="39" customHeight="1">
      <c r="A6" s="129" t="s">
        <v>458</v>
      </c>
      <c r="B6" s="129"/>
      <c r="C6" s="129"/>
      <c r="D6" s="46"/>
    </row>
    <row r="7" spans="1:3" s="5" customFormat="1" ht="12">
      <c r="A7" s="2" t="s">
        <v>77</v>
      </c>
      <c r="B7" s="3" t="s">
        <v>62</v>
      </c>
      <c r="C7" s="17" t="s">
        <v>47</v>
      </c>
    </row>
    <row r="8" spans="1:4" s="5" customFormat="1" ht="12">
      <c r="A8" s="6" t="s">
        <v>145</v>
      </c>
      <c r="B8" s="10" t="s">
        <v>97</v>
      </c>
      <c r="C8" s="50">
        <f>C9+C15+C22+C31+C42+C46+C55+C28+C58+C20+C38</f>
        <v>620343</v>
      </c>
      <c r="D8" s="47"/>
    </row>
    <row r="9" spans="1:3" s="7" customFormat="1" ht="12.75">
      <c r="A9" s="8" t="s">
        <v>144</v>
      </c>
      <c r="B9" s="11" t="s">
        <v>78</v>
      </c>
      <c r="C9" s="51">
        <f>C10</f>
        <v>283737.80000000005</v>
      </c>
    </row>
    <row r="10" spans="1:3" ht="12.75">
      <c r="A10" s="8" t="s">
        <v>141</v>
      </c>
      <c r="B10" s="11" t="s">
        <v>68</v>
      </c>
      <c r="C10" s="51">
        <f>C11+C12+C13+C14</f>
        <v>283737.80000000005</v>
      </c>
    </row>
    <row r="11" spans="1:3" ht="51">
      <c r="A11" s="8" t="s">
        <v>140</v>
      </c>
      <c r="B11" s="11" t="s">
        <v>146</v>
      </c>
      <c r="C11" s="51">
        <v>245164.1</v>
      </c>
    </row>
    <row r="12" spans="1:3" ht="107.25" customHeight="1">
      <c r="A12" s="8" t="s">
        <v>142</v>
      </c>
      <c r="B12" s="11" t="s">
        <v>49</v>
      </c>
      <c r="C12" s="51">
        <v>-75</v>
      </c>
    </row>
    <row r="13" spans="1:3" ht="38.25">
      <c r="A13" s="8" t="s">
        <v>143</v>
      </c>
      <c r="B13" s="11" t="s">
        <v>50</v>
      </c>
      <c r="C13" s="51">
        <v>1078.7</v>
      </c>
    </row>
    <row r="14" spans="1:3" ht="38.25">
      <c r="A14" s="8" t="s">
        <v>330</v>
      </c>
      <c r="B14" s="11" t="s">
        <v>331</v>
      </c>
      <c r="C14" s="51">
        <v>37570</v>
      </c>
    </row>
    <row r="15" spans="1:3" ht="37.5" customHeight="1">
      <c r="A15" s="28" t="s">
        <v>51</v>
      </c>
      <c r="B15" s="157" t="s">
        <v>122</v>
      </c>
      <c r="C15" s="51">
        <f>C16</f>
        <v>1974.8</v>
      </c>
    </row>
    <row r="16" spans="1:3" ht="15" customHeight="1">
      <c r="A16" s="18" t="s">
        <v>52</v>
      </c>
      <c r="B16" s="134" t="s">
        <v>123</v>
      </c>
      <c r="C16" s="137">
        <v>1974.8</v>
      </c>
    </row>
    <row r="17" spans="1:3" ht="15" customHeight="1">
      <c r="A17" s="18" t="s">
        <v>53</v>
      </c>
      <c r="B17" s="135"/>
      <c r="C17" s="138"/>
    </row>
    <row r="18" spans="1:3" ht="15" customHeight="1">
      <c r="A18" s="18" t="s">
        <v>54</v>
      </c>
      <c r="B18" s="135"/>
      <c r="C18" s="138"/>
    </row>
    <row r="19" spans="1:3" ht="17.25" customHeight="1">
      <c r="A19" s="18" t="s">
        <v>55</v>
      </c>
      <c r="B19" s="136"/>
      <c r="C19" s="139"/>
    </row>
    <row r="20" spans="1:3" ht="12.75">
      <c r="A20" s="8" t="s">
        <v>314</v>
      </c>
      <c r="B20" s="11" t="s">
        <v>315</v>
      </c>
      <c r="C20" s="51">
        <f>C21</f>
        <v>17.5</v>
      </c>
    </row>
    <row r="21" spans="1:3" ht="12.75">
      <c r="A21" s="8" t="s">
        <v>316</v>
      </c>
      <c r="B21" s="11" t="s">
        <v>317</v>
      </c>
      <c r="C21" s="51">
        <v>17.5</v>
      </c>
    </row>
    <row r="22" spans="1:3" ht="12.75">
      <c r="A22" s="8" t="s">
        <v>56</v>
      </c>
      <c r="B22" s="11" t="s">
        <v>61</v>
      </c>
      <c r="C22" s="51">
        <f>C23+C25</f>
        <v>135853.9</v>
      </c>
    </row>
    <row r="23" spans="1:3" ht="12.75">
      <c r="A23" s="8" t="s">
        <v>57</v>
      </c>
      <c r="B23" s="11" t="s">
        <v>60</v>
      </c>
      <c r="C23" s="51">
        <f>C24</f>
        <v>10417.3</v>
      </c>
    </row>
    <row r="24" spans="1:3" ht="38.25">
      <c r="A24" s="8" t="s">
        <v>58</v>
      </c>
      <c r="B24" s="11" t="s">
        <v>59</v>
      </c>
      <c r="C24" s="22">
        <v>10417.3</v>
      </c>
    </row>
    <row r="25" spans="1:3" ht="12.75">
      <c r="A25" s="8" t="s">
        <v>137</v>
      </c>
      <c r="B25" s="11" t="s">
        <v>69</v>
      </c>
      <c r="C25" s="22">
        <f>C26+C27</f>
        <v>125436.6</v>
      </c>
    </row>
    <row r="26" spans="1:3" ht="63.75">
      <c r="A26" s="8" t="s">
        <v>157</v>
      </c>
      <c r="B26" s="11" t="s">
        <v>135</v>
      </c>
      <c r="C26" s="22">
        <v>86742.2</v>
      </c>
    </row>
    <row r="27" spans="1:3" ht="63.75">
      <c r="A27" s="8" t="s">
        <v>158</v>
      </c>
      <c r="B27" s="11" t="s">
        <v>136</v>
      </c>
      <c r="C27" s="22">
        <v>38694.4</v>
      </c>
    </row>
    <row r="28" spans="1:3" ht="12.75">
      <c r="A28" s="8" t="s">
        <v>139</v>
      </c>
      <c r="B28" s="11" t="s">
        <v>99</v>
      </c>
      <c r="C28" s="22">
        <f>C29</f>
        <v>1</v>
      </c>
    </row>
    <row r="29" spans="1:3" ht="66" customHeight="1">
      <c r="A29" s="8" t="s">
        <v>138</v>
      </c>
      <c r="B29" s="11" t="s">
        <v>98</v>
      </c>
      <c r="C29" s="22">
        <f>C30</f>
        <v>1</v>
      </c>
    </row>
    <row r="30" spans="1:3" ht="63.75" customHeight="1">
      <c r="A30" s="8" t="s">
        <v>34</v>
      </c>
      <c r="B30" s="30" t="s">
        <v>98</v>
      </c>
      <c r="C30" s="22">
        <v>1</v>
      </c>
    </row>
    <row r="31" spans="1:5" ht="40.5" customHeight="1">
      <c r="A31" s="8" t="s">
        <v>148</v>
      </c>
      <c r="B31" s="11" t="s">
        <v>70</v>
      </c>
      <c r="C31" s="22">
        <f>C32+C36</f>
        <v>19041.1</v>
      </c>
      <c r="E31" s="27"/>
    </row>
    <row r="32" spans="1:3" ht="80.25" customHeight="1">
      <c r="A32" s="28" t="s">
        <v>147</v>
      </c>
      <c r="B32" s="158" t="s">
        <v>133</v>
      </c>
      <c r="C32" s="22">
        <f>C33+C35</f>
        <v>18442</v>
      </c>
    </row>
    <row r="33" spans="1:3" ht="81" customHeight="1">
      <c r="A33" s="42" t="s">
        <v>166</v>
      </c>
      <c r="B33" s="159" t="s">
        <v>165</v>
      </c>
      <c r="C33" s="22">
        <v>18442</v>
      </c>
    </row>
    <row r="34" spans="1:3" ht="114.75" customHeight="1" hidden="1">
      <c r="A34" s="42" t="s">
        <v>191</v>
      </c>
      <c r="B34" s="11" t="s">
        <v>192</v>
      </c>
      <c r="C34" s="22">
        <v>0</v>
      </c>
    </row>
    <row r="35" spans="1:3" ht="31.5" customHeight="1">
      <c r="A35" s="28" t="s">
        <v>173</v>
      </c>
      <c r="B35" s="30" t="s">
        <v>37</v>
      </c>
      <c r="C35" s="22">
        <v>0</v>
      </c>
    </row>
    <row r="36" spans="1:3" ht="38.25">
      <c r="A36" s="8" t="s">
        <v>159</v>
      </c>
      <c r="B36" s="11" t="s">
        <v>96</v>
      </c>
      <c r="C36" s="22">
        <f>C37</f>
        <v>599.1</v>
      </c>
    </row>
    <row r="37" spans="1:3" ht="76.5">
      <c r="A37" s="8" t="s">
        <v>38</v>
      </c>
      <c r="B37" s="11" t="s">
        <v>39</v>
      </c>
      <c r="C37" s="22">
        <v>599.1</v>
      </c>
    </row>
    <row r="38" spans="1:3" s="13" customFormat="1" ht="28.5" customHeight="1">
      <c r="A38" s="28" t="s">
        <v>332</v>
      </c>
      <c r="B38" s="94" t="s">
        <v>333</v>
      </c>
      <c r="C38" s="51">
        <f>C39</f>
        <v>7155.4</v>
      </c>
    </row>
    <row r="39" spans="1:3" s="13" customFormat="1" ht="15" customHeight="1">
      <c r="A39" s="95" t="s">
        <v>334</v>
      </c>
      <c r="B39" s="134" t="s">
        <v>337</v>
      </c>
      <c r="C39" s="140">
        <v>7155.4</v>
      </c>
    </row>
    <row r="40" spans="1:3" s="13" customFormat="1" ht="15" customHeight="1">
      <c r="A40" s="95" t="s">
        <v>335</v>
      </c>
      <c r="B40" s="135"/>
      <c r="C40" s="140"/>
    </row>
    <row r="41" spans="1:3" s="13" customFormat="1" ht="15" customHeight="1">
      <c r="A41" s="95" t="s">
        <v>336</v>
      </c>
      <c r="B41" s="135"/>
      <c r="C41" s="140"/>
    </row>
    <row r="42" spans="1:3" ht="25.5">
      <c r="A42" s="8" t="s">
        <v>172</v>
      </c>
      <c r="B42" s="11" t="s">
        <v>171</v>
      </c>
      <c r="C42" s="51">
        <f>C43</f>
        <v>6060.4</v>
      </c>
    </row>
    <row r="43" spans="1:3" ht="63.75">
      <c r="A43" s="8" t="s">
        <v>170</v>
      </c>
      <c r="B43" s="11" t="s">
        <v>169</v>
      </c>
      <c r="C43" s="22">
        <f>C44+C45</f>
        <v>6060.4</v>
      </c>
    </row>
    <row r="44" spans="1:3" ht="51">
      <c r="A44" s="42" t="s">
        <v>184</v>
      </c>
      <c r="B44" s="11" t="s">
        <v>185</v>
      </c>
      <c r="C44" s="22">
        <v>3634.3</v>
      </c>
    </row>
    <row r="45" spans="1:3" ht="75.75" customHeight="1">
      <c r="A45" s="42" t="s">
        <v>168</v>
      </c>
      <c r="B45" s="159" t="s">
        <v>167</v>
      </c>
      <c r="C45" s="22">
        <v>2426.1</v>
      </c>
    </row>
    <row r="46" spans="1:3" ht="12.75">
      <c r="A46" s="42" t="s">
        <v>175</v>
      </c>
      <c r="B46" s="11" t="s">
        <v>174</v>
      </c>
      <c r="C46" s="22">
        <f>C47+C48+C51</f>
        <v>27069.100000000002</v>
      </c>
    </row>
    <row r="47" spans="1:3" ht="25.5">
      <c r="A47" s="42" t="s">
        <v>340</v>
      </c>
      <c r="B47" s="11" t="s">
        <v>341</v>
      </c>
      <c r="C47" s="22"/>
    </row>
    <row r="48" spans="1:3" ht="76.5">
      <c r="A48" s="42" t="s">
        <v>318</v>
      </c>
      <c r="B48" s="11" t="s">
        <v>319</v>
      </c>
      <c r="C48" s="22">
        <f>C49+C50</f>
        <v>28292.100000000002</v>
      </c>
    </row>
    <row r="49" spans="1:3" ht="76.5">
      <c r="A49" s="42" t="s">
        <v>320</v>
      </c>
      <c r="B49" s="11" t="s">
        <v>319</v>
      </c>
      <c r="C49" s="22">
        <v>27942.9</v>
      </c>
    </row>
    <row r="50" spans="1:3" ht="51">
      <c r="A50" s="42" t="s">
        <v>338</v>
      </c>
      <c r="B50" s="11" t="s">
        <v>339</v>
      </c>
      <c r="C50" s="22">
        <v>349.2</v>
      </c>
    </row>
    <row r="51" spans="1:3" ht="25.5">
      <c r="A51" s="42" t="s">
        <v>357</v>
      </c>
      <c r="B51" s="11" t="s">
        <v>358</v>
      </c>
      <c r="C51" s="22">
        <f>C52+C53</f>
        <v>-1223</v>
      </c>
    </row>
    <row r="52" spans="1:3" ht="63.75">
      <c r="A52" s="52" t="s">
        <v>322</v>
      </c>
      <c r="B52" s="29" t="s">
        <v>321</v>
      </c>
      <c r="C52" s="22">
        <v>-1225.5</v>
      </c>
    </row>
    <row r="53" spans="1:3" ht="63.75">
      <c r="A53" s="42" t="s">
        <v>325</v>
      </c>
      <c r="B53" s="11" t="s">
        <v>352</v>
      </c>
      <c r="C53" s="22">
        <v>2.5</v>
      </c>
    </row>
    <row r="54" spans="1:3" ht="12.75" hidden="1">
      <c r="A54" s="42" t="s">
        <v>193</v>
      </c>
      <c r="B54" s="11"/>
      <c r="C54" s="22"/>
    </row>
    <row r="55" spans="1:3" s="107" customFormat="1" ht="12.75">
      <c r="A55" s="105" t="s">
        <v>190</v>
      </c>
      <c r="B55" s="106" t="s">
        <v>189</v>
      </c>
      <c r="C55" s="22">
        <f>C56</f>
        <v>809.6</v>
      </c>
    </row>
    <row r="56" spans="1:3" s="107" customFormat="1" ht="12.75">
      <c r="A56" s="105" t="s">
        <v>353</v>
      </c>
      <c r="B56" s="106" t="s">
        <v>354</v>
      </c>
      <c r="C56" s="22">
        <f>C57</f>
        <v>809.6</v>
      </c>
    </row>
    <row r="57" spans="1:3" s="107" customFormat="1" ht="25.5">
      <c r="A57" s="105" t="s">
        <v>355</v>
      </c>
      <c r="B57" s="106" t="s">
        <v>356</v>
      </c>
      <c r="C57" s="22">
        <v>809.6</v>
      </c>
    </row>
    <row r="58" spans="1:3" ht="12.75">
      <c r="A58" s="32" t="s">
        <v>40</v>
      </c>
      <c r="B58" s="33" t="s">
        <v>125</v>
      </c>
      <c r="C58" s="122">
        <f>C59+C71</f>
        <v>138622.4</v>
      </c>
    </row>
    <row r="59" spans="1:3" ht="38.25">
      <c r="A59" s="28" t="s">
        <v>41</v>
      </c>
      <c r="B59" s="29" t="s">
        <v>126</v>
      </c>
      <c r="C59" s="123">
        <f>C60+C65+C68</f>
        <v>141358.1</v>
      </c>
    </row>
    <row r="60" spans="1:3" ht="38.25" customHeight="1">
      <c r="A60" s="28" t="s">
        <v>197</v>
      </c>
      <c r="B60" s="31" t="s">
        <v>132</v>
      </c>
      <c r="C60" s="123">
        <f>C64+C63+C62+C61</f>
        <v>140777.3</v>
      </c>
    </row>
    <row r="61" spans="1:3" ht="36" customHeight="1">
      <c r="A61" s="28" t="s">
        <v>323</v>
      </c>
      <c r="B61" s="31" t="s">
        <v>324</v>
      </c>
      <c r="C61" s="123">
        <v>113036.5</v>
      </c>
    </row>
    <row r="62" spans="1:3" ht="90" customHeight="1">
      <c r="A62" s="28" t="s">
        <v>198</v>
      </c>
      <c r="B62" s="31" t="s">
        <v>196</v>
      </c>
      <c r="C62" s="123">
        <v>9949.5</v>
      </c>
    </row>
    <row r="63" spans="1:3" ht="61.5" customHeight="1">
      <c r="A63" s="28" t="s">
        <v>342</v>
      </c>
      <c r="B63" s="31" t="s">
        <v>186</v>
      </c>
      <c r="C63" s="123">
        <v>8100</v>
      </c>
    </row>
    <row r="64" spans="1:3" ht="12.75">
      <c r="A64" s="28" t="s">
        <v>199</v>
      </c>
      <c r="B64" s="29" t="s">
        <v>100</v>
      </c>
      <c r="C64" s="123">
        <v>9691.3</v>
      </c>
    </row>
    <row r="65" spans="1:3" ht="25.5">
      <c r="A65" s="28" t="s">
        <v>200</v>
      </c>
      <c r="B65" s="29" t="s">
        <v>42</v>
      </c>
      <c r="C65" s="123">
        <f>C66+C67</f>
        <v>306.6</v>
      </c>
    </row>
    <row r="66" spans="1:3" ht="38.25">
      <c r="A66" s="28" t="s">
        <v>201</v>
      </c>
      <c r="B66" s="29" t="s">
        <v>44</v>
      </c>
      <c r="C66" s="123">
        <v>7</v>
      </c>
    </row>
    <row r="67" spans="1:3" ht="38.25">
      <c r="A67" s="28" t="s">
        <v>202</v>
      </c>
      <c r="B67" s="29" t="s">
        <v>43</v>
      </c>
      <c r="C67" s="123">
        <v>299.6</v>
      </c>
    </row>
    <row r="68" spans="1:3" ht="12.75">
      <c r="A68" s="28" t="s">
        <v>207</v>
      </c>
      <c r="B68" s="29" t="s">
        <v>208</v>
      </c>
      <c r="C68" s="123">
        <f>C69+C70</f>
        <v>274.2</v>
      </c>
    </row>
    <row r="69" spans="1:3" ht="51" hidden="1">
      <c r="A69" s="28" t="s">
        <v>203</v>
      </c>
      <c r="B69" s="29" t="s">
        <v>206</v>
      </c>
      <c r="C69" s="123">
        <v>0</v>
      </c>
    </row>
    <row r="70" spans="1:3" ht="25.5">
      <c r="A70" s="28" t="s">
        <v>209</v>
      </c>
      <c r="B70" s="29" t="s">
        <v>210</v>
      </c>
      <c r="C70" s="123">
        <v>274.2</v>
      </c>
    </row>
    <row r="71" spans="1:3" ht="51">
      <c r="A71" s="28" t="s">
        <v>204</v>
      </c>
      <c r="B71" s="29" t="s">
        <v>163</v>
      </c>
      <c r="C71" s="123">
        <f>C72</f>
        <v>-2735.7</v>
      </c>
    </row>
    <row r="72" spans="1:3" ht="51">
      <c r="A72" s="28" t="s">
        <v>205</v>
      </c>
      <c r="B72" s="29" t="s">
        <v>164</v>
      </c>
      <c r="C72" s="123">
        <v>-2735.7</v>
      </c>
    </row>
    <row r="73" spans="1:4" ht="15" customHeight="1" hidden="1">
      <c r="A73" s="132"/>
      <c r="B73" s="133"/>
      <c r="C73" s="48"/>
      <c r="D73" s="27"/>
    </row>
    <row r="74" spans="3:4" ht="12.75">
      <c r="C74" s="24"/>
      <c r="D74" s="27"/>
    </row>
    <row r="75" ht="12.75">
      <c r="C75" s="24"/>
    </row>
  </sheetData>
  <sheetProtection/>
  <mergeCells count="7">
    <mergeCell ref="A5:D5"/>
    <mergeCell ref="A73:B73"/>
    <mergeCell ref="A6:C6"/>
    <mergeCell ref="B16:B19"/>
    <mergeCell ref="C16:C19"/>
    <mergeCell ref="B39:B41"/>
    <mergeCell ref="C39:C41"/>
  </mergeCells>
  <printOptions/>
  <pageMargins left="0.7874015748031497" right="0.43" top="0.44" bottom="0.1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zoomScale="120" zoomScaleNormal="120" zoomScaleSheetLayoutView="120" zoomScalePageLayoutView="0" workbookViewId="0" topLeftCell="A1">
      <selection activeCell="A3" sqref="A3"/>
    </sheetView>
  </sheetViews>
  <sheetFormatPr defaultColWidth="9.125" defaultRowHeight="12.75"/>
  <cols>
    <col min="1" max="1" width="47.75390625" style="13" customWidth="1"/>
    <col min="2" max="3" width="9.25390625" style="13" customWidth="1"/>
    <col min="4" max="4" width="18.50390625" style="53" customWidth="1"/>
    <col min="5" max="16384" width="9.125" style="13" customWidth="1"/>
  </cols>
  <sheetData>
    <row r="1" ht="12.75">
      <c r="D1" s="49" t="s">
        <v>313</v>
      </c>
    </row>
    <row r="2" ht="12.75">
      <c r="D2" s="49" t="s">
        <v>67</v>
      </c>
    </row>
    <row r="3" ht="12.75">
      <c r="D3" s="49" t="s">
        <v>162</v>
      </c>
    </row>
    <row r="4" ht="12.75">
      <c r="D4" s="49" t="s">
        <v>463</v>
      </c>
    </row>
    <row r="6" spans="1:4" ht="15">
      <c r="A6" s="143" t="s">
        <v>134</v>
      </c>
      <c r="B6" s="143"/>
      <c r="C6" s="143"/>
      <c r="D6" s="143"/>
    </row>
    <row r="7" spans="1:4" s="14" customFormat="1" ht="52.5" customHeight="1">
      <c r="A7" s="143" t="s">
        <v>459</v>
      </c>
      <c r="B7" s="143"/>
      <c r="C7" s="143"/>
      <c r="D7" s="143"/>
    </row>
    <row r="8" spans="1:4" s="15" customFormat="1" ht="32.25" customHeight="1">
      <c r="A8" s="16"/>
      <c r="B8" s="17" t="s">
        <v>45</v>
      </c>
      <c r="C8" s="17" t="s">
        <v>46</v>
      </c>
      <c r="D8" s="85" t="s">
        <v>48</v>
      </c>
    </row>
    <row r="9" spans="1:4" s="15" customFormat="1" ht="12.75" customHeight="1" thickBot="1">
      <c r="A9" s="56">
        <v>2</v>
      </c>
      <c r="B9" s="57">
        <v>3</v>
      </c>
      <c r="C9" s="57">
        <v>4</v>
      </c>
      <c r="D9" s="86">
        <v>6</v>
      </c>
    </row>
    <row r="10" spans="1:4" s="15" customFormat="1" ht="12.75" thickBot="1">
      <c r="A10" s="73" t="s">
        <v>73</v>
      </c>
      <c r="B10" s="74" t="s">
        <v>80</v>
      </c>
      <c r="C10" s="74"/>
      <c r="D10" s="82">
        <f>D11+D12+D13+D14+D15</f>
        <v>52875.799999999996</v>
      </c>
    </row>
    <row r="11" spans="1:4" s="35" customFormat="1" ht="54" customHeight="1">
      <c r="A11" s="64" t="s">
        <v>119</v>
      </c>
      <c r="B11" s="65"/>
      <c r="C11" s="65" t="s">
        <v>102</v>
      </c>
      <c r="D11" s="66">
        <v>6018.1</v>
      </c>
    </row>
    <row r="12" spans="1:4" s="35" customFormat="1" ht="54" customHeight="1">
      <c r="A12" s="34" t="s">
        <v>131</v>
      </c>
      <c r="B12" s="19"/>
      <c r="C12" s="19" t="s">
        <v>79</v>
      </c>
      <c r="D12" s="36">
        <v>39574.7</v>
      </c>
    </row>
    <row r="13" spans="1:4" s="35" customFormat="1" ht="12.75" customHeight="1">
      <c r="A13" s="34" t="s">
        <v>177</v>
      </c>
      <c r="B13" s="19"/>
      <c r="C13" s="19" t="s">
        <v>176</v>
      </c>
      <c r="D13" s="36">
        <v>0</v>
      </c>
    </row>
    <row r="14" spans="1:4" s="35" customFormat="1" ht="12.75" customHeight="1" hidden="1">
      <c r="A14" s="34" t="s">
        <v>188</v>
      </c>
      <c r="B14" s="19"/>
      <c r="C14" s="19" t="s">
        <v>187</v>
      </c>
      <c r="D14" s="36">
        <v>0</v>
      </c>
    </row>
    <row r="15" spans="1:4" s="23" customFormat="1" ht="12.75" customHeight="1" thickBot="1">
      <c r="A15" s="58" t="s">
        <v>113</v>
      </c>
      <c r="B15" s="59"/>
      <c r="C15" s="59" t="s">
        <v>114</v>
      </c>
      <c r="D15" s="60">
        <v>7283</v>
      </c>
    </row>
    <row r="16" spans="1:4" ht="15.75" customHeight="1" thickBot="1">
      <c r="A16" s="73" t="s">
        <v>115</v>
      </c>
      <c r="B16" s="74" t="s">
        <v>116</v>
      </c>
      <c r="C16" s="80"/>
      <c r="D16" s="81">
        <f>D17</f>
        <v>299.6</v>
      </c>
    </row>
    <row r="17" spans="1:4" s="23" customFormat="1" ht="12" customHeight="1" thickBot="1">
      <c r="A17" s="67" t="s">
        <v>117</v>
      </c>
      <c r="B17" s="68"/>
      <c r="C17" s="68" t="s">
        <v>118</v>
      </c>
      <c r="D17" s="69">
        <v>299.6</v>
      </c>
    </row>
    <row r="18" spans="1:4" ht="24.75" thickBot="1">
      <c r="A18" s="76" t="s">
        <v>81</v>
      </c>
      <c r="B18" s="77" t="s">
        <v>82</v>
      </c>
      <c r="C18" s="77"/>
      <c r="D18" s="75">
        <f>D19+D20</f>
        <v>8897.900000000001</v>
      </c>
    </row>
    <row r="19" spans="1:4" ht="25.5">
      <c r="A19" s="70" t="s">
        <v>101</v>
      </c>
      <c r="B19" s="71"/>
      <c r="C19" s="71" t="s">
        <v>83</v>
      </c>
      <c r="D19" s="72">
        <v>5979.6</v>
      </c>
    </row>
    <row r="20" spans="1:4" ht="12.75" customHeight="1" thickBot="1">
      <c r="A20" s="61" t="s">
        <v>36</v>
      </c>
      <c r="B20" s="62"/>
      <c r="C20" s="62" t="s">
        <v>35</v>
      </c>
      <c r="D20" s="63">
        <v>2918.3</v>
      </c>
    </row>
    <row r="21" spans="1:4" ht="12.75" thickBot="1">
      <c r="A21" s="76" t="s">
        <v>74</v>
      </c>
      <c r="B21" s="77" t="s">
        <v>84</v>
      </c>
      <c r="C21" s="77"/>
      <c r="D21" s="75">
        <f>D22+D23+D24</f>
        <v>75182.09999999999</v>
      </c>
    </row>
    <row r="22" spans="1:4" ht="12.75" customHeight="1">
      <c r="A22" s="70" t="s">
        <v>86</v>
      </c>
      <c r="B22" s="71"/>
      <c r="C22" s="71" t="s">
        <v>85</v>
      </c>
      <c r="D22" s="72">
        <v>0</v>
      </c>
    </row>
    <row r="23" spans="1:4" ht="12.75">
      <c r="A23" s="20" t="s">
        <v>124</v>
      </c>
      <c r="B23" s="18"/>
      <c r="C23" s="18" t="s">
        <v>121</v>
      </c>
      <c r="D23" s="37">
        <v>73880.9</v>
      </c>
    </row>
    <row r="24" spans="1:4" ht="12.75" thickBot="1">
      <c r="A24" s="61" t="s">
        <v>161</v>
      </c>
      <c r="B24" s="62"/>
      <c r="C24" s="62" t="s">
        <v>160</v>
      </c>
      <c r="D24" s="63">
        <v>1301.2</v>
      </c>
    </row>
    <row r="25" spans="1:4" ht="12.75" thickBot="1">
      <c r="A25" s="76" t="s">
        <v>63</v>
      </c>
      <c r="B25" s="77" t="s">
        <v>88</v>
      </c>
      <c r="C25" s="77"/>
      <c r="D25" s="75">
        <f>D26+D27+D28</f>
        <v>207807.3</v>
      </c>
    </row>
    <row r="26" spans="1:4" ht="12.75">
      <c r="A26" s="70" t="s">
        <v>87</v>
      </c>
      <c r="B26" s="71"/>
      <c r="C26" s="71" t="s">
        <v>89</v>
      </c>
      <c r="D26" s="72">
        <v>8481.8</v>
      </c>
    </row>
    <row r="27" spans="1:4" ht="12.75">
      <c r="A27" s="20" t="s">
        <v>64</v>
      </c>
      <c r="B27" s="18"/>
      <c r="C27" s="18" t="s">
        <v>90</v>
      </c>
      <c r="D27" s="37">
        <v>73891</v>
      </c>
    </row>
    <row r="28" spans="1:4" ht="12.75" thickBot="1">
      <c r="A28" s="61" t="s">
        <v>76</v>
      </c>
      <c r="B28" s="62"/>
      <c r="C28" s="62" t="s">
        <v>91</v>
      </c>
      <c r="D28" s="63">
        <v>125434.5</v>
      </c>
    </row>
    <row r="29" spans="1:4" ht="15.75" customHeight="1" thickBot="1">
      <c r="A29" s="73" t="s">
        <v>343</v>
      </c>
      <c r="B29" s="74" t="s">
        <v>345</v>
      </c>
      <c r="C29" s="80"/>
      <c r="D29" s="81">
        <f>D30</f>
        <v>0</v>
      </c>
    </row>
    <row r="30" spans="1:4" s="23" customFormat="1" ht="12" customHeight="1" thickBot="1">
      <c r="A30" s="67" t="s">
        <v>346</v>
      </c>
      <c r="C30" s="68" t="s">
        <v>344</v>
      </c>
      <c r="D30" s="69"/>
    </row>
    <row r="31" spans="1:4" ht="12" customHeight="1" thickBot="1">
      <c r="A31" s="78" t="s">
        <v>105</v>
      </c>
      <c r="B31" s="79" t="s">
        <v>107</v>
      </c>
      <c r="C31" s="74"/>
      <c r="D31" s="75">
        <f>D32</f>
        <v>0</v>
      </c>
    </row>
    <row r="32" spans="1:4" ht="12" customHeight="1" thickBot="1">
      <c r="A32" s="67" t="s">
        <v>106</v>
      </c>
      <c r="B32" s="68"/>
      <c r="C32" s="68" t="s">
        <v>108</v>
      </c>
      <c r="D32" s="69">
        <v>0</v>
      </c>
    </row>
    <row r="33" spans="1:4" ht="12.75" thickBot="1">
      <c r="A33" s="76" t="s">
        <v>120</v>
      </c>
      <c r="B33" s="77" t="s">
        <v>92</v>
      </c>
      <c r="C33" s="77"/>
      <c r="D33" s="75">
        <f>D34</f>
        <v>50255</v>
      </c>
    </row>
    <row r="34" spans="1:4" ht="12.75" thickBot="1">
      <c r="A34" s="67" t="s">
        <v>71</v>
      </c>
      <c r="B34" s="68"/>
      <c r="C34" s="68" t="s">
        <v>93</v>
      </c>
      <c r="D34" s="69">
        <v>50255</v>
      </c>
    </row>
    <row r="35" spans="1:4" ht="12.75" thickBot="1">
      <c r="A35" s="76" t="s">
        <v>65</v>
      </c>
      <c r="B35" s="77" t="s">
        <v>94</v>
      </c>
      <c r="C35" s="74"/>
      <c r="D35" s="75">
        <f>D36+D37</f>
        <v>6660</v>
      </c>
    </row>
    <row r="36" spans="1:4" ht="12.75">
      <c r="A36" s="70" t="s">
        <v>72</v>
      </c>
      <c r="B36" s="71"/>
      <c r="C36" s="71" t="s">
        <v>95</v>
      </c>
      <c r="D36" s="72">
        <v>1265.8</v>
      </c>
    </row>
    <row r="37" spans="1:4" ht="12.75" customHeight="1" thickBot="1">
      <c r="A37" s="61" t="s">
        <v>104</v>
      </c>
      <c r="B37" s="62"/>
      <c r="C37" s="62" t="s">
        <v>103</v>
      </c>
      <c r="D37" s="63">
        <v>5394.2</v>
      </c>
    </row>
    <row r="38" spans="1:4" ht="11.25" customHeight="1" thickBot="1">
      <c r="A38" s="76" t="s">
        <v>109</v>
      </c>
      <c r="B38" s="77" t="s">
        <v>111</v>
      </c>
      <c r="C38" s="77"/>
      <c r="D38" s="75">
        <f>D39+D40</f>
        <v>242952.1</v>
      </c>
    </row>
    <row r="39" spans="1:4" ht="12.75" customHeight="1">
      <c r="A39" s="70" t="s">
        <v>110</v>
      </c>
      <c r="B39" s="71"/>
      <c r="C39" s="71" t="s">
        <v>112</v>
      </c>
      <c r="D39" s="72">
        <v>9095.1</v>
      </c>
    </row>
    <row r="40" spans="1:4" ht="12.75" customHeight="1" thickBot="1">
      <c r="A40" s="61" t="s">
        <v>195</v>
      </c>
      <c r="B40" s="62"/>
      <c r="C40" s="62" t="s">
        <v>194</v>
      </c>
      <c r="D40" s="63">
        <v>233857</v>
      </c>
    </row>
    <row r="41" spans="1:4" ht="15.75" customHeight="1" thickBot="1">
      <c r="A41" s="76" t="s">
        <v>127</v>
      </c>
      <c r="B41" s="77" t="s">
        <v>129</v>
      </c>
      <c r="C41" s="77"/>
      <c r="D41" s="75">
        <f>D42</f>
        <v>441</v>
      </c>
    </row>
    <row r="42" spans="1:4" ht="12.75" customHeight="1" thickBot="1">
      <c r="A42" s="67" t="s">
        <v>128</v>
      </c>
      <c r="B42" s="68"/>
      <c r="C42" s="68" t="s">
        <v>130</v>
      </c>
      <c r="D42" s="69">
        <v>441</v>
      </c>
    </row>
    <row r="43" spans="1:6" ht="15" customHeight="1" thickBot="1">
      <c r="A43" s="141" t="s">
        <v>213</v>
      </c>
      <c r="B43" s="142"/>
      <c r="C43" s="142"/>
      <c r="D43" s="83">
        <f>D10+D16+D18+D21+D25+D33+D31+D35+D38+D41+D29</f>
        <v>645370.7999999999</v>
      </c>
      <c r="F43" s="84"/>
    </row>
  </sheetData>
  <sheetProtection/>
  <mergeCells count="3">
    <mergeCell ref="A43:C43"/>
    <mergeCell ref="A7:D7"/>
    <mergeCell ref="A6:D6"/>
  </mergeCells>
  <printOptions/>
  <pageMargins left="0.5905511811023623" right="0" top="0.7874015748031497" bottom="0.3937007874015748" header="0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1"/>
  <sheetViews>
    <sheetView zoomScaleSheetLayoutView="120" zoomScalePageLayoutView="0" workbookViewId="0" topLeftCell="A1">
      <selection activeCell="E93" sqref="E93"/>
    </sheetView>
  </sheetViews>
  <sheetFormatPr defaultColWidth="9.125" defaultRowHeight="12.75"/>
  <cols>
    <col min="1" max="1" width="42.75390625" style="13" customWidth="1"/>
    <col min="2" max="2" width="9.25390625" style="13" customWidth="1"/>
    <col min="3" max="3" width="11.25390625" style="13" customWidth="1"/>
    <col min="4" max="4" width="11.625" style="13" customWidth="1"/>
    <col min="5" max="5" width="15.75390625" style="13" customWidth="1"/>
    <col min="6" max="16384" width="9.125" style="13" customWidth="1"/>
  </cols>
  <sheetData>
    <row r="1" ht="12.75">
      <c r="E1" s="49" t="s">
        <v>149</v>
      </c>
    </row>
    <row r="2" ht="12.75">
      <c r="E2" s="49" t="s">
        <v>67</v>
      </c>
    </row>
    <row r="3" ht="12.75">
      <c r="E3" s="49" t="s">
        <v>162</v>
      </c>
    </row>
    <row r="4" ht="12.75">
      <c r="E4" s="49" t="s">
        <v>463</v>
      </c>
    </row>
    <row r="6" spans="1:5" ht="15">
      <c r="A6" s="145" t="s">
        <v>134</v>
      </c>
      <c r="B6" s="145"/>
      <c r="C6" s="145"/>
      <c r="D6" s="145"/>
      <c r="E6" s="145"/>
    </row>
    <row r="7" spans="1:5" ht="36.75" customHeight="1">
      <c r="A7" s="144" t="s">
        <v>460</v>
      </c>
      <c r="B7" s="144"/>
      <c r="C7" s="144"/>
      <c r="D7" s="144"/>
      <c r="E7" s="144"/>
    </row>
    <row r="8" spans="1:5" s="15" customFormat="1" ht="12.75" customHeight="1">
      <c r="A8" s="148" t="s">
        <v>182</v>
      </c>
      <c r="B8" s="150" t="s">
        <v>215</v>
      </c>
      <c r="C8" s="151"/>
      <c r="D8" s="152"/>
      <c r="E8" s="153" t="s">
        <v>33</v>
      </c>
    </row>
    <row r="9" spans="1:5" s="15" customFormat="1" ht="27.75" customHeight="1">
      <c r="A9" s="149"/>
      <c r="B9" s="91" t="s">
        <v>216</v>
      </c>
      <c r="C9" s="91" t="s">
        <v>217</v>
      </c>
      <c r="D9" s="91" t="s">
        <v>218</v>
      </c>
      <c r="E9" s="154"/>
    </row>
    <row r="10" spans="1:5" s="15" customFormat="1" ht="12.75" customHeight="1">
      <c r="A10" s="16">
        <v>2</v>
      </c>
      <c r="B10" s="17">
        <v>4</v>
      </c>
      <c r="C10" s="17">
        <v>5</v>
      </c>
      <c r="D10" s="17">
        <v>6</v>
      </c>
      <c r="E10" s="91">
        <v>8</v>
      </c>
    </row>
    <row r="11" spans="1:5" s="15" customFormat="1" ht="24.75">
      <c r="A11" s="109" t="s">
        <v>219</v>
      </c>
      <c r="B11" s="17"/>
      <c r="C11" s="17"/>
      <c r="D11" s="17"/>
      <c r="E11" s="91"/>
    </row>
    <row r="12" spans="1:5" s="15" customFormat="1" ht="12">
      <c r="A12" s="92" t="s">
        <v>73</v>
      </c>
      <c r="B12" s="93" t="s">
        <v>80</v>
      </c>
      <c r="C12" s="93"/>
      <c r="D12" s="93"/>
      <c r="E12" s="50">
        <f>E28+E13+E43+E48+E53</f>
        <v>52875.799999999996</v>
      </c>
    </row>
    <row r="13" spans="1:5" s="15" customFormat="1" ht="50.25" customHeight="1">
      <c r="A13" s="92" t="s">
        <v>119</v>
      </c>
      <c r="B13" s="93" t="s">
        <v>102</v>
      </c>
      <c r="C13" s="93"/>
      <c r="D13" s="93"/>
      <c r="E13" s="50">
        <f>E14</f>
        <v>6018.099999999999</v>
      </c>
    </row>
    <row r="14" spans="1:5" s="15" customFormat="1" ht="12.75">
      <c r="A14" s="94" t="s">
        <v>220</v>
      </c>
      <c r="B14" s="95" t="s">
        <v>102</v>
      </c>
      <c r="C14" s="95" t="s">
        <v>221</v>
      </c>
      <c r="D14" s="95"/>
      <c r="E14" s="98">
        <f>E15</f>
        <v>6018.099999999999</v>
      </c>
    </row>
    <row r="15" spans="1:5" s="15" customFormat="1" ht="25.5">
      <c r="A15" s="94" t="s">
        <v>222</v>
      </c>
      <c r="B15" s="95" t="s">
        <v>102</v>
      </c>
      <c r="C15" s="95" t="s">
        <v>223</v>
      </c>
      <c r="D15" s="95"/>
      <c r="E15" s="98">
        <f>E16+E22+E25+E20</f>
        <v>6018.099999999999</v>
      </c>
    </row>
    <row r="16" spans="1:5" s="15" customFormat="1" ht="25.5">
      <c r="A16" s="94" t="s">
        <v>224</v>
      </c>
      <c r="B16" s="95" t="s">
        <v>102</v>
      </c>
      <c r="C16" s="95" t="s">
        <v>225</v>
      </c>
      <c r="D16" s="95"/>
      <c r="E16" s="98">
        <f>E17+E18+E19</f>
        <v>3890.8999999999996</v>
      </c>
    </row>
    <row r="17" spans="1:5" s="15" customFormat="1" ht="25.5">
      <c r="A17" s="94" t="s">
        <v>226</v>
      </c>
      <c r="B17" s="95" t="s">
        <v>102</v>
      </c>
      <c r="C17" s="95" t="s">
        <v>225</v>
      </c>
      <c r="D17" s="95" t="s">
        <v>227</v>
      </c>
      <c r="E17" s="98">
        <v>3023.7</v>
      </c>
    </row>
    <row r="18" spans="1:5" s="15" customFormat="1" ht="25.5">
      <c r="A18" s="94" t="s">
        <v>228</v>
      </c>
      <c r="B18" s="95" t="s">
        <v>102</v>
      </c>
      <c r="C18" s="95" t="s">
        <v>225</v>
      </c>
      <c r="D18" s="95" t="s">
        <v>229</v>
      </c>
      <c r="E18" s="98">
        <v>867.2</v>
      </c>
    </row>
    <row r="19" spans="1:5" s="15" customFormat="1" ht="12.75">
      <c r="A19" s="94" t="s">
        <v>241</v>
      </c>
      <c r="B19" s="95" t="s">
        <v>102</v>
      </c>
      <c r="C19" s="95" t="s">
        <v>225</v>
      </c>
      <c r="D19" s="95" t="s">
        <v>242</v>
      </c>
      <c r="E19" s="98">
        <v>0</v>
      </c>
    </row>
    <row r="20" spans="1:5" s="15" customFormat="1" ht="38.25">
      <c r="A20" s="94" t="s">
        <v>359</v>
      </c>
      <c r="B20" s="95" t="s">
        <v>102</v>
      </c>
      <c r="C20" s="95" t="s">
        <v>235</v>
      </c>
      <c r="D20" s="95"/>
      <c r="E20" s="98">
        <f>E21</f>
        <v>1995.2</v>
      </c>
    </row>
    <row r="21" spans="1:5" s="15" customFormat="1" ht="25.5">
      <c r="A21" s="94" t="s">
        <v>226</v>
      </c>
      <c r="B21" s="95" t="s">
        <v>102</v>
      </c>
      <c r="C21" s="95" t="s">
        <v>235</v>
      </c>
      <c r="D21" s="95" t="s">
        <v>227</v>
      </c>
      <c r="E21" s="98">
        <v>1995.2</v>
      </c>
    </row>
    <row r="22" spans="1:5" s="15" customFormat="1" ht="38.25">
      <c r="A22" s="94" t="s">
        <v>230</v>
      </c>
      <c r="B22" s="95" t="s">
        <v>102</v>
      </c>
      <c r="C22" s="95" t="s">
        <v>231</v>
      </c>
      <c r="D22" s="95"/>
      <c r="E22" s="98">
        <f>E23</f>
        <v>103.3</v>
      </c>
    </row>
    <row r="23" spans="1:5" s="15" customFormat="1" ht="42">
      <c r="A23" s="110" t="s">
        <v>230</v>
      </c>
      <c r="B23" s="95" t="s">
        <v>102</v>
      </c>
      <c r="C23" s="111" t="s">
        <v>232</v>
      </c>
      <c r="D23" s="95"/>
      <c r="E23" s="98">
        <f>E24</f>
        <v>103.3</v>
      </c>
    </row>
    <row r="24" spans="1:5" s="15" customFormat="1" ht="13.5">
      <c r="A24" s="110" t="s">
        <v>233</v>
      </c>
      <c r="B24" s="95" t="s">
        <v>102</v>
      </c>
      <c r="C24" s="111" t="s">
        <v>232</v>
      </c>
      <c r="D24" s="95" t="s">
        <v>234</v>
      </c>
      <c r="E24" s="98">
        <v>103.3</v>
      </c>
    </row>
    <row r="25" spans="1:5" s="15" customFormat="1" ht="25.5">
      <c r="A25" s="94" t="s">
        <v>253</v>
      </c>
      <c r="B25" s="95" t="s">
        <v>102</v>
      </c>
      <c r="C25" s="95" t="s">
        <v>250</v>
      </c>
      <c r="D25" s="95"/>
      <c r="E25" s="98">
        <f>E26</f>
        <v>28.7</v>
      </c>
    </row>
    <row r="26" spans="1:5" s="15" customFormat="1" ht="38.25">
      <c r="A26" s="94" t="s">
        <v>348</v>
      </c>
      <c r="B26" s="95" t="s">
        <v>102</v>
      </c>
      <c r="C26" s="95" t="s">
        <v>347</v>
      </c>
      <c r="D26" s="95"/>
      <c r="E26" s="98">
        <f>E27</f>
        <v>28.7</v>
      </c>
    </row>
    <row r="27" spans="1:5" s="15" customFormat="1" ht="25.5">
      <c r="A27" s="94" t="s">
        <v>226</v>
      </c>
      <c r="B27" s="95" t="s">
        <v>102</v>
      </c>
      <c r="C27" s="95" t="s">
        <v>347</v>
      </c>
      <c r="D27" s="95" t="s">
        <v>227</v>
      </c>
      <c r="E27" s="98">
        <v>28.7</v>
      </c>
    </row>
    <row r="28" spans="1:5" s="96" customFormat="1" ht="51.75" customHeight="1">
      <c r="A28" s="92" t="s">
        <v>236</v>
      </c>
      <c r="B28" s="93" t="s">
        <v>79</v>
      </c>
      <c r="C28" s="93"/>
      <c r="D28" s="93"/>
      <c r="E28" s="50">
        <f>E29</f>
        <v>39574.7</v>
      </c>
    </row>
    <row r="29" spans="1:5" s="96" customFormat="1" ht="12.75">
      <c r="A29" s="94" t="s">
        <v>220</v>
      </c>
      <c r="B29" s="95" t="s">
        <v>79</v>
      </c>
      <c r="C29" s="95" t="s">
        <v>221</v>
      </c>
      <c r="D29" s="95"/>
      <c r="E29" s="99">
        <f>E30</f>
        <v>39574.7</v>
      </c>
    </row>
    <row r="30" spans="1:5" s="96" customFormat="1" ht="31.5" customHeight="1">
      <c r="A30" s="94" t="s">
        <v>237</v>
      </c>
      <c r="B30" s="95" t="s">
        <v>79</v>
      </c>
      <c r="C30" s="95" t="s">
        <v>223</v>
      </c>
      <c r="D30" s="95"/>
      <c r="E30" s="99">
        <f>E31+E33+E40+E38</f>
        <v>39574.7</v>
      </c>
    </row>
    <row r="31" spans="1:5" s="96" customFormat="1" ht="25.5" customHeight="1">
      <c r="A31" s="94" t="s">
        <v>18</v>
      </c>
      <c r="B31" s="19" t="s">
        <v>79</v>
      </c>
      <c r="C31" s="95" t="s">
        <v>238</v>
      </c>
      <c r="D31" s="95"/>
      <c r="E31" s="99">
        <f>E32</f>
        <v>2237.2</v>
      </c>
    </row>
    <row r="32" spans="1:5" s="96" customFormat="1" ht="25.5" customHeight="1">
      <c r="A32" s="94" t="s">
        <v>226</v>
      </c>
      <c r="B32" s="19" t="s">
        <v>79</v>
      </c>
      <c r="C32" s="95" t="s">
        <v>238</v>
      </c>
      <c r="D32" s="95" t="s">
        <v>227</v>
      </c>
      <c r="E32" s="99">
        <v>2237.2</v>
      </c>
    </row>
    <row r="33" spans="1:5" ht="25.5">
      <c r="A33" s="94" t="s">
        <v>224</v>
      </c>
      <c r="B33" s="95" t="s">
        <v>79</v>
      </c>
      <c r="C33" s="95" t="s">
        <v>225</v>
      </c>
      <c r="D33" s="95"/>
      <c r="E33" s="100">
        <f>E34+E35+E36+E37</f>
        <v>36102.9</v>
      </c>
    </row>
    <row r="34" spans="1:5" ht="25.5" customHeight="1">
      <c r="A34" s="94" t="s">
        <v>226</v>
      </c>
      <c r="B34" s="19" t="s">
        <v>79</v>
      </c>
      <c r="C34" s="95" t="s">
        <v>225</v>
      </c>
      <c r="D34" s="95" t="s">
        <v>227</v>
      </c>
      <c r="E34" s="100">
        <v>30043.8</v>
      </c>
    </row>
    <row r="35" spans="1:5" ht="25.5">
      <c r="A35" s="94" t="s">
        <v>228</v>
      </c>
      <c r="B35" s="19" t="s">
        <v>79</v>
      </c>
      <c r="C35" s="95" t="s">
        <v>225</v>
      </c>
      <c r="D35" s="95" t="s">
        <v>229</v>
      </c>
      <c r="E35" s="51">
        <v>5870.9</v>
      </c>
    </row>
    <row r="36" spans="1:5" ht="12.75" customHeight="1">
      <c r="A36" s="94" t="s">
        <v>239</v>
      </c>
      <c r="B36" s="19" t="s">
        <v>79</v>
      </c>
      <c r="C36" s="95" t="s">
        <v>225</v>
      </c>
      <c r="D36" s="95" t="s">
        <v>240</v>
      </c>
      <c r="E36" s="51">
        <v>60.8</v>
      </c>
    </row>
    <row r="37" spans="1:5" ht="12.75">
      <c r="A37" s="94" t="s">
        <v>241</v>
      </c>
      <c r="B37" s="19" t="s">
        <v>79</v>
      </c>
      <c r="C37" s="95" t="s">
        <v>225</v>
      </c>
      <c r="D37" s="95" t="s">
        <v>242</v>
      </c>
      <c r="E37" s="51">
        <v>127.4</v>
      </c>
    </row>
    <row r="38" spans="1:5" ht="76.5">
      <c r="A38" s="160" t="s">
        <v>361</v>
      </c>
      <c r="B38" s="95" t="s">
        <v>79</v>
      </c>
      <c r="C38" s="111" t="s">
        <v>360</v>
      </c>
      <c r="D38" s="95"/>
      <c r="E38" s="98">
        <f>E39</f>
        <v>989.1</v>
      </c>
    </row>
    <row r="39" spans="1:5" ht="13.5">
      <c r="A39" s="110" t="s">
        <v>233</v>
      </c>
      <c r="B39" s="95" t="s">
        <v>79</v>
      </c>
      <c r="C39" s="111" t="s">
        <v>360</v>
      </c>
      <c r="D39" s="95" t="s">
        <v>234</v>
      </c>
      <c r="E39" s="98">
        <v>989.1</v>
      </c>
    </row>
    <row r="40" spans="1:5" ht="25.5">
      <c r="A40" s="94" t="s">
        <v>253</v>
      </c>
      <c r="B40" s="19" t="s">
        <v>79</v>
      </c>
      <c r="C40" s="95" t="s">
        <v>250</v>
      </c>
      <c r="D40" s="95"/>
      <c r="E40" s="51">
        <f>E41</f>
        <v>245.5</v>
      </c>
    </row>
    <row r="41" spans="1:5" ht="38.25">
      <c r="A41" s="94" t="s">
        <v>348</v>
      </c>
      <c r="B41" s="19" t="s">
        <v>79</v>
      </c>
      <c r="C41" s="95" t="s">
        <v>347</v>
      </c>
      <c r="D41" s="95"/>
      <c r="E41" s="51">
        <f>E42</f>
        <v>245.5</v>
      </c>
    </row>
    <row r="42" spans="1:5" ht="25.5">
      <c r="A42" s="94" t="s">
        <v>226</v>
      </c>
      <c r="B42" s="19" t="s">
        <v>79</v>
      </c>
      <c r="C42" s="95" t="s">
        <v>347</v>
      </c>
      <c r="D42" s="95" t="s">
        <v>227</v>
      </c>
      <c r="E42" s="51">
        <v>245.5</v>
      </c>
    </row>
    <row r="43" spans="1:5" ht="12.75" hidden="1">
      <c r="A43" s="92" t="s">
        <v>188</v>
      </c>
      <c r="B43" s="93" t="s">
        <v>187</v>
      </c>
      <c r="C43" s="18"/>
      <c r="D43" s="18"/>
      <c r="E43" s="101">
        <f>E44</f>
        <v>0</v>
      </c>
    </row>
    <row r="44" spans="1:5" ht="12.75" hidden="1">
      <c r="A44" s="94" t="s">
        <v>220</v>
      </c>
      <c r="B44" s="19" t="s">
        <v>187</v>
      </c>
      <c r="C44" s="95" t="s">
        <v>221</v>
      </c>
      <c r="D44" s="95"/>
      <c r="E44" s="51">
        <f>E45</f>
        <v>0</v>
      </c>
    </row>
    <row r="45" spans="1:5" ht="25.5" hidden="1">
      <c r="A45" s="112" t="s">
        <v>237</v>
      </c>
      <c r="B45" s="19" t="s">
        <v>187</v>
      </c>
      <c r="C45" s="95" t="s">
        <v>223</v>
      </c>
      <c r="D45" s="95"/>
      <c r="E45" s="51">
        <f>E46</f>
        <v>0</v>
      </c>
    </row>
    <row r="46" spans="1:5" ht="25.5" hidden="1">
      <c r="A46" s="112" t="s">
        <v>247</v>
      </c>
      <c r="B46" s="19" t="s">
        <v>187</v>
      </c>
      <c r="C46" s="95" t="s">
        <v>248</v>
      </c>
      <c r="D46" s="95"/>
      <c r="E46" s="51">
        <f>E47</f>
        <v>0</v>
      </c>
    </row>
    <row r="47" spans="1:5" ht="12.75" customHeight="1" hidden="1">
      <c r="A47" s="94" t="s">
        <v>19</v>
      </c>
      <c r="B47" s="19" t="s">
        <v>187</v>
      </c>
      <c r="C47" s="95" t="s">
        <v>248</v>
      </c>
      <c r="D47" s="95" t="s">
        <v>20</v>
      </c>
      <c r="E47" s="51">
        <v>0</v>
      </c>
    </row>
    <row r="48" spans="1:5" ht="12.75" hidden="1">
      <c r="A48" s="92" t="s">
        <v>177</v>
      </c>
      <c r="B48" s="93" t="s">
        <v>176</v>
      </c>
      <c r="C48" s="104"/>
      <c r="D48" s="104"/>
      <c r="E48" s="101">
        <f>E49</f>
        <v>0</v>
      </c>
    </row>
    <row r="49" spans="1:5" ht="12.75" hidden="1">
      <c r="A49" s="94" t="s">
        <v>220</v>
      </c>
      <c r="B49" s="95" t="s">
        <v>176</v>
      </c>
      <c r="C49" s="95" t="s">
        <v>221</v>
      </c>
      <c r="D49" s="95"/>
      <c r="E49" s="51">
        <f>E50</f>
        <v>0</v>
      </c>
    </row>
    <row r="50" spans="1:5" ht="25.5" hidden="1">
      <c r="A50" s="112" t="s">
        <v>237</v>
      </c>
      <c r="B50" s="95" t="s">
        <v>176</v>
      </c>
      <c r="C50" s="95" t="s">
        <v>223</v>
      </c>
      <c r="D50" s="95"/>
      <c r="E50" s="51">
        <f>E51</f>
        <v>0</v>
      </c>
    </row>
    <row r="51" spans="1:5" ht="25.5" hidden="1">
      <c r="A51" s="94" t="s">
        <v>9</v>
      </c>
      <c r="B51" s="95" t="s">
        <v>176</v>
      </c>
      <c r="C51" s="95" t="s">
        <v>10</v>
      </c>
      <c r="D51" s="19"/>
      <c r="E51" s="51">
        <f>E52</f>
        <v>0</v>
      </c>
    </row>
    <row r="52" spans="1:5" ht="12.75" hidden="1">
      <c r="A52" s="94" t="s">
        <v>17</v>
      </c>
      <c r="B52" s="95" t="s">
        <v>176</v>
      </c>
      <c r="C52" s="95" t="s">
        <v>10</v>
      </c>
      <c r="D52" s="19" t="s">
        <v>21</v>
      </c>
      <c r="E52" s="51">
        <v>0</v>
      </c>
    </row>
    <row r="53" spans="1:5" ht="12.75" customHeight="1">
      <c r="A53" s="92" t="s">
        <v>113</v>
      </c>
      <c r="B53" s="93" t="s">
        <v>114</v>
      </c>
      <c r="C53" s="93"/>
      <c r="D53" s="93"/>
      <c r="E53" s="101">
        <f>E54+E58+E61</f>
        <v>7282.999999999999</v>
      </c>
    </row>
    <row r="54" spans="1:5" ht="78.75" customHeight="1">
      <c r="A54" s="103" t="s">
        <v>441</v>
      </c>
      <c r="B54" s="104" t="s">
        <v>114</v>
      </c>
      <c r="C54" s="104" t="s">
        <v>243</v>
      </c>
      <c r="D54" s="104"/>
      <c r="E54" s="101">
        <f>E55</f>
        <v>790.9</v>
      </c>
    </row>
    <row r="55" spans="1:5" ht="26.25" customHeight="1">
      <c r="A55" s="20" t="s">
        <v>244</v>
      </c>
      <c r="B55" s="95" t="s">
        <v>114</v>
      </c>
      <c r="C55" s="18" t="s">
        <v>362</v>
      </c>
      <c r="D55" s="95"/>
      <c r="E55" s="51">
        <f>E56+E57</f>
        <v>790.9</v>
      </c>
    </row>
    <row r="56" spans="1:5" ht="31.5" customHeight="1">
      <c r="A56" s="20" t="s">
        <v>228</v>
      </c>
      <c r="B56" s="18" t="s">
        <v>114</v>
      </c>
      <c r="C56" s="18" t="s">
        <v>362</v>
      </c>
      <c r="D56" s="95" t="s">
        <v>229</v>
      </c>
      <c r="E56" s="51">
        <v>790.9</v>
      </c>
    </row>
    <row r="57" spans="1:5" ht="12.75" customHeight="1">
      <c r="A57" s="20" t="s">
        <v>288</v>
      </c>
      <c r="B57" s="18" t="s">
        <v>114</v>
      </c>
      <c r="C57" s="18" t="s">
        <v>362</v>
      </c>
      <c r="D57" s="95" t="s">
        <v>289</v>
      </c>
      <c r="E57" s="51">
        <v>0</v>
      </c>
    </row>
    <row r="58" spans="1:5" ht="63.75" customHeight="1">
      <c r="A58" s="92" t="s">
        <v>442</v>
      </c>
      <c r="B58" s="104" t="s">
        <v>114</v>
      </c>
      <c r="C58" s="104" t="s">
        <v>245</v>
      </c>
      <c r="D58" s="104"/>
      <c r="E58" s="101">
        <f>E59</f>
        <v>3389.2</v>
      </c>
    </row>
    <row r="59" spans="1:5" ht="12.75" customHeight="1">
      <c r="A59" s="94" t="s">
        <v>246</v>
      </c>
      <c r="B59" s="18" t="s">
        <v>114</v>
      </c>
      <c r="C59" s="18" t="s">
        <v>363</v>
      </c>
      <c r="D59" s="95"/>
      <c r="E59" s="51">
        <f>E60</f>
        <v>3389.2</v>
      </c>
    </row>
    <row r="60" spans="1:5" ht="27.75" customHeight="1">
      <c r="A60" s="94" t="s">
        <v>228</v>
      </c>
      <c r="B60" s="18" t="s">
        <v>114</v>
      </c>
      <c r="C60" s="18" t="s">
        <v>363</v>
      </c>
      <c r="D60" s="95" t="s">
        <v>229</v>
      </c>
      <c r="E60" s="51">
        <v>3389.2</v>
      </c>
    </row>
    <row r="61" spans="1:5" s="108" customFormat="1" ht="14.25" customHeight="1">
      <c r="A61" s="103" t="s">
        <v>220</v>
      </c>
      <c r="B61" s="104" t="s">
        <v>114</v>
      </c>
      <c r="C61" s="104" t="s">
        <v>221</v>
      </c>
      <c r="D61" s="104"/>
      <c r="E61" s="101">
        <f>E62</f>
        <v>3102.8999999999996</v>
      </c>
    </row>
    <row r="62" spans="1:5" ht="28.5" customHeight="1">
      <c r="A62" s="112" t="s">
        <v>237</v>
      </c>
      <c r="B62" s="95" t="s">
        <v>114</v>
      </c>
      <c r="C62" s="95" t="s">
        <v>223</v>
      </c>
      <c r="D62" s="95"/>
      <c r="E62" s="51">
        <f>E63+E66</f>
        <v>3102.8999999999996</v>
      </c>
    </row>
    <row r="63" spans="1:5" ht="24.75" customHeight="1">
      <c r="A63" s="112" t="s">
        <v>247</v>
      </c>
      <c r="B63" s="95" t="s">
        <v>114</v>
      </c>
      <c r="C63" s="95" t="s">
        <v>248</v>
      </c>
      <c r="D63" s="95"/>
      <c r="E63" s="51">
        <f>E64+E65</f>
        <v>3095.8999999999996</v>
      </c>
    </row>
    <row r="64" spans="1:5" ht="27" customHeight="1">
      <c r="A64" s="94" t="s">
        <v>228</v>
      </c>
      <c r="B64" s="95" t="s">
        <v>114</v>
      </c>
      <c r="C64" s="95" t="s">
        <v>248</v>
      </c>
      <c r="D64" s="95" t="s">
        <v>229</v>
      </c>
      <c r="E64" s="51">
        <v>1508.8</v>
      </c>
    </row>
    <row r="65" spans="1:5" ht="24" customHeight="1">
      <c r="A65" s="94" t="s">
        <v>364</v>
      </c>
      <c r="B65" s="95" t="s">
        <v>114</v>
      </c>
      <c r="C65" s="95" t="s">
        <v>248</v>
      </c>
      <c r="D65" s="95" t="s">
        <v>240</v>
      </c>
      <c r="E65" s="51">
        <v>1587.1</v>
      </c>
    </row>
    <row r="66" spans="1:5" ht="26.25" customHeight="1">
      <c r="A66" s="94" t="s">
        <v>249</v>
      </c>
      <c r="B66" s="19" t="s">
        <v>114</v>
      </c>
      <c r="C66" s="95" t="s">
        <v>250</v>
      </c>
      <c r="D66" s="95"/>
      <c r="E66" s="51">
        <f>E67</f>
        <v>7</v>
      </c>
    </row>
    <row r="67" spans="1:5" ht="51.75" customHeight="1">
      <c r="A67" s="94" t="s">
        <v>251</v>
      </c>
      <c r="B67" s="19" t="s">
        <v>114</v>
      </c>
      <c r="C67" s="95" t="s">
        <v>252</v>
      </c>
      <c r="D67" s="95"/>
      <c r="E67" s="51">
        <f>E68</f>
        <v>7</v>
      </c>
    </row>
    <row r="68" spans="1:5" ht="27" customHeight="1">
      <c r="A68" s="94" t="s">
        <v>228</v>
      </c>
      <c r="B68" s="19" t="s">
        <v>114</v>
      </c>
      <c r="C68" s="95" t="s">
        <v>252</v>
      </c>
      <c r="D68" s="95" t="s">
        <v>229</v>
      </c>
      <c r="E68" s="51">
        <v>7</v>
      </c>
    </row>
    <row r="69" spans="1:5" ht="13.5" customHeight="1">
      <c r="A69" s="92" t="s">
        <v>115</v>
      </c>
      <c r="B69" s="93" t="s">
        <v>116</v>
      </c>
      <c r="C69" s="113"/>
      <c r="D69" s="113"/>
      <c r="E69" s="101">
        <f>E70</f>
        <v>299.6</v>
      </c>
    </row>
    <row r="70" spans="1:5" ht="12.75" customHeight="1">
      <c r="A70" s="103" t="s">
        <v>117</v>
      </c>
      <c r="B70" s="93" t="s">
        <v>118</v>
      </c>
      <c r="C70" s="113"/>
      <c r="D70" s="113"/>
      <c r="E70" s="101">
        <f>E71</f>
        <v>299.6</v>
      </c>
    </row>
    <row r="71" spans="1:5" ht="12" customHeight="1">
      <c r="A71" s="94" t="s">
        <v>220</v>
      </c>
      <c r="B71" s="95" t="s">
        <v>118</v>
      </c>
      <c r="C71" s="95" t="s">
        <v>221</v>
      </c>
      <c r="D71" s="95"/>
      <c r="E71" s="51">
        <f>E74</f>
        <v>299.6</v>
      </c>
    </row>
    <row r="72" spans="1:5" ht="25.5" customHeight="1">
      <c r="A72" s="112" t="s">
        <v>237</v>
      </c>
      <c r="B72" s="95" t="s">
        <v>118</v>
      </c>
      <c r="C72" s="95" t="s">
        <v>223</v>
      </c>
      <c r="D72" s="95"/>
      <c r="E72" s="51">
        <f>E73</f>
        <v>299.6</v>
      </c>
    </row>
    <row r="73" spans="1:5" ht="25.5" customHeight="1">
      <c r="A73" s="94" t="s">
        <v>253</v>
      </c>
      <c r="B73" s="95" t="s">
        <v>118</v>
      </c>
      <c r="C73" s="95" t="s">
        <v>254</v>
      </c>
      <c r="D73" s="95"/>
      <c r="E73" s="51">
        <f>E74</f>
        <v>299.6</v>
      </c>
    </row>
    <row r="74" spans="1:5" ht="40.5" customHeight="1">
      <c r="A74" s="94" t="s">
        <v>255</v>
      </c>
      <c r="B74" s="95" t="s">
        <v>118</v>
      </c>
      <c r="C74" s="95" t="s">
        <v>256</v>
      </c>
      <c r="D74" s="95"/>
      <c r="E74" s="51">
        <f>E75</f>
        <v>299.6</v>
      </c>
    </row>
    <row r="75" spans="1:5" ht="25.5" customHeight="1">
      <c r="A75" s="94" t="s">
        <v>226</v>
      </c>
      <c r="B75" s="95" t="s">
        <v>118</v>
      </c>
      <c r="C75" s="95" t="s">
        <v>256</v>
      </c>
      <c r="D75" s="95" t="s">
        <v>227</v>
      </c>
      <c r="E75" s="51">
        <v>299.6</v>
      </c>
    </row>
    <row r="76" spans="1:5" ht="24.75">
      <c r="A76" s="103" t="s">
        <v>81</v>
      </c>
      <c r="B76" s="104" t="s">
        <v>82</v>
      </c>
      <c r="C76" s="104"/>
      <c r="D76" s="104"/>
      <c r="E76" s="101">
        <f>E77+E84</f>
        <v>8897.900000000001</v>
      </c>
    </row>
    <row r="77" spans="1:5" ht="36.75">
      <c r="A77" s="103" t="s">
        <v>101</v>
      </c>
      <c r="B77" s="104" t="s">
        <v>83</v>
      </c>
      <c r="C77" s="104"/>
      <c r="D77" s="104"/>
      <c r="E77" s="101">
        <f>E78</f>
        <v>5979.6</v>
      </c>
    </row>
    <row r="78" spans="1:5" ht="61.5">
      <c r="A78" s="92" t="s">
        <v>442</v>
      </c>
      <c r="B78" s="104" t="s">
        <v>83</v>
      </c>
      <c r="C78" s="104" t="s">
        <v>245</v>
      </c>
      <c r="D78" s="104"/>
      <c r="E78" s="101">
        <f>E79+E81</f>
        <v>5979.6</v>
      </c>
    </row>
    <row r="79" spans="1:5" ht="12.75">
      <c r="A79" s="94" t="s">
        <v>257</v>
      </c>
      <c r="B79" s="18" t="s">
        <v>83</v>
      </c>
      <c r="C79" s="18" t="s">
        <v>365</v>
      </c>
      <c r="D79" s="95"/>
      <c r="E79" s="100">
        <f>E80</f>
        <v>5979.6</v>
      </c>
    </row>
    <row r="80" spans="1:5" ht="28.5" customHeight="1">
      <c r="A80" s="20" t="s">
        <v>228</v>
      </c>
      <c r="B80" s="18" t="s">
        <v>83</v>
      </c>
      <c r="C80" s="18" t="s">
        <v>365</v>
      </c>
      <c r="D80" s="95" t="s">
        <v>229</v>
      </c>
      <c r="E80" s="100">
        <v>5979.6</v>
      </c>
    </row>
    <row r="81" spans="1:5" ht="39" customHeight="1" hidden="1">
      <c r="A81" s="20" t="s">
        <v>258</v>
      </c>
      <c r="B81" s="18" t="s">
        <v>83</v>
      </c>
      <c r="C81" s="18" t="s">
        <v>259</v>
      </c>
      <c r="D81" s="95"/>
      <c r="E81" s="100">
        <f>E82</f>
        <v>0</v>
      </c>
    </row>
    <row r="82" spans="1:5" ht="75" customHeight="1" hidden="1">
      <c r="A82" s="94" t="s">
        <v>22</v>
      </c>
      <c r="B82" s="18" t="s">
        <v>83</v>
      </c>
      <c r="C82" s="18" t="s">
        <v>260</v>
      </c>
      <c r="D82" s="95"/>
      <c r="E82" s="100">
        <f>E83</f>
        <v>0</v>
      </c>
    </row>
    <row r="83" spans="1:5" ht="36" customHeight="1" hidden="1">
      <c r="A83" s="94" t="s">
        <v>228</v>
      </c>
      <c r="B83" s="18" t="s">
        <v>83</v>
      </c>
      <c r="C83" s="18" t="s">
        <v>260</v>
      </c>
      <c r="D83" s="95" t="s">
        <v>229</v>
      </c>
      <c r="E83" s="100">
        <v>0</v>
      </c>
    </row>
    <row r="84" spans="1:5" ht="12.75" customHeight="1">
      <c r="A84" s="103" t="s">
        <v>36</v>
      </c>
      <c r="B84" s="104" t="s">
        <v>35</v>
      </c>
      <c r="C84" s="18"/>
      <c r="D84" s="104"/>
      <c r="E84" s="101">
        <f>E85</f>
        <v>2918.3</v>
      </c>
    </row>
    <row r="85" spans="1:5" ht="62.25" customHeight="1">
      <c r="A85" s="92" t="s">
        <v>442</v>
      </c>
      <c r="B85" s="104" t="s">
        <v>35</v>
      </c>
      <c r="C85" s="104" t="s">
        <v>245</v>
      </c>
      <c r="D85" s="104"/>
      <c r="E85" s="101">
        <f>E86</f>
        <v>2918.3</v>
      </c>
    </row>
    <row r="86" spans="1:5" ht="14.25" customHeight="1">
      <c r="A86" s="20" t="s">
        <v>263</v>
      </c>
      <c r="B86" s="18" t="s">
        <v>35</v>
      </c>
      <c r="C86" s="18" t="s">
        <v>366</v>
      </c>
      <c r="D86" s="95"/>
      <c r="E86" s="100">
        <f>E87</f>
        <v>2918.3</v>
      </c>
    </row>
    <row r="87" spans="1:5" ht="39" customHeight="1">
      <c r="A87" s="94" t="s">
        <v>228</v>
      </c>
      <c r="B87" s="18" t="s">
        <v>35</v>
      </c>
      <c r="C87" s="18" t="s">
        <v>366</v>
      </c>
      <c r="D87" s="95" t="s">
        <v>229</v>
      </c>
      <c r="E87" s="100">
        <v>2918.3</v>
      </c>
    </row>
    <row r="88" spans="1:5" ht="12" customHeight="1">
      <c r="A88" s="114" t="s">
        <v>74</v>
      </c>
      <c r="B88" s="115" t="s">
        <v>84</v>
      </c>
      <c r="C88" s="115"/>
      <c r="D88" s="115"/>
      <c r="E88" s="102">
        <f>E89+E93+E108</f>
        <v>75182.1</v>
      </c>
    </row>
    <row r="89" spans="1:5" ht="12.75" customHeight="1" hidden="1">
      <c r="A89" s="103" t="s">
        <v>86</v>
      </c>
      <c r="B89" s="104" t="s">
        <v>85</v>
      </c>
      <c r="C89" s="104"/>
      <c r="D89" s="104"/>
      <c r="E89" s="101">
        <f>E90</f>
        <v>0</v>
      </c>
    </row>
    <row r="90" spans="1:5" ht="74.25" hidden="1">
      <c r="A90" s="92" t="s">
        <v>264</v>
      </c>
      <c r="B90" s="104" t="s">
        <v>85</v>
      </c>
      <c r="C90" s="104" t="s">
        <v>265</v>
      </c>
      <c r="D90" s="104"/>
      <c r="E90" s="101">
        <f>E91</f>
        <v>0</v>
      </c>
    </row>
    <row r="91" spans="1:5" ht="90" hidden="1">
      <c r="A91" s="94" t="s">
        <v>266</v>
      </c>
      <c r="B91" s="95" t="s">
        <v>85</v>
      </c>
      <c r="C91" s="18" t="s">
        <v>267</v>
      </c>
      <c r="D91" s="104"/>
      <c r="E91" s="51">
        <f>E92</f>
        <v>0</v>
      </c>
    </row>
    <row r="92" spans="1:5" ht="50.25" customHeight="1" hidden="1">
      <c r="A92" s="94" t="s">
        <v>268</v>
      </c>
      <c r="B92" s="95" t="s">
        <v>85</v>
      </c>
      <c r="C92" s="18" t="s">
        <v>267</v>
      </c>
      <c r="D92" s="95" t="s">
        <v>269</v>
      </c>
      <c r="E92" s="51">
        <v>0</v>
      </c>
    </row>
    <row r="93" spans="1:5" ht="12.75">
      <c r="A93" s="103" t="s">
        <v>270</v>
      </c>
      <c r="B93" s="104" t="s">
        <v>121</v>
      </c>
      <c r="C93" s="104"/>
      <c r="D93" s="104"/>
      <c r="E93" s="161">
        <f>E94</f>
        <v>73880.90000000001</v>
      </c>
    </row>
    <row r="94" spans="1:5" ht="102.75" customHeight="1">
      <c r="A94" s="92" t="s">
        <v>443</v>
      </c>
      <c r="B94" s="104" t="s">
        <v>121</v>
      </c>
      <c r="C94" s="104" t="s">
        <v>271</v>
      </c>
      <c r="D94" s="95"/>
      <c r="E94" s="101">
        <f>E95+E101+E105</f>
        <v>73880.90000000001</v>
      </c>
    </row>
    <row r="95" spans="1:5" ht="51">
      <c r="A95" s="94" t="s">
        <v>272</v>
      </c>
      <c r="B95" s="95" t="s">
        <v>121</v>
      </c>
      <c r="C95" s="18" t="s">
        <v>368</v>
      </c>
      <c r="D95" s="95"/>
      <c r="E95" s="51">
        <f>E96+E98</f>
        <v>37211.4</v>
      </c>
    </row>
    <row r="96" spans="1:5" ht="25.5">
      <c r="A96" s="94" t="s">
        <v>273</v>
      </c>
      <c r="B96" s="95" t="s">
        <v>121</v>
      </c>
      <c r="C96" s="18" t="s">
        <v>367</v>
      </c>
      <c r="D96" s="95"/>
      <c r="E96" s="51">
        <f>E97</f>
        <v>23198</v>
      </c>
    </row>
    <row r="97" spans="1:5" ht="25.5">
      <c r="A97" s="94" t="s">
        <v>228</v>
      </c>
      <c r="B97" s="95" t="s">
        <v>121</v>
      </c>
      <c r="C97" s="18" t="s">
        <v>367</v>
      </c>
      <c r="D97" s="18" t="s">
        <v>229</v>
      </c>
      <c r="E97" s="51">
        <v>23198</v>
      </c>
    </row>
    <row r="98" spans="1:5" ht="38.25">
      <c r="A98" s="20" t="s">
        <v>258</v>
      </c>
      <c r="B98" s="95" t="s">
        <v>121</v>
      </c>
      <c r="C98" s="18" t="s">
        <v>370</v>
      </c>
      <c r="D98" s="95"/>
      <c r="E98" s="51">
        <f>E99</f>
        <v>14013.4</v>
      </c>
    </row>
    <row r="99" spans="1:5" ht="51">
      <c r="A99" s="94" t="s">
        <v>371</v>
      </c>
      <c r="B99" s="95" t="s">
        <v>121</v>
      </c>
      <c r="C99" s="18" t="s">
        <v>369</v>
      </c>
      <c r="D99" s="95"/>
      <c r="E99" s="51">
        <f>E100</f>
        <v>14013.4</v>
      </c>
    </row>
    <row r="100" spans="1:5" ht="25.5">
      <c r="A100" s="94" t="s">
        <v>228</v>
      </c>
      <c r="B100" s="95" t="s">
        <v>121</v>
      </c>
      <c r="C100" s="18" t="s">
        <v>369</v>
      </c>
      <c r="D100" s="95" t="s">
        <v>229</v>
      </c>
      <c r="E100" s="51">
        <v>14013.4</v>
      </c>
    </row>
    <row r="101" spans="1:5" ht="51">
      <c r="A101" s="94" t="s">
        <v>274</v>
      </c>
      <c r="B101" s="95" t="s">
        <v>121</v>
      </c>
      <c r="C101" s="18" t="s">
        <v>372</v>
      </c>
      <c r="D101" s="18"/>
      <c r="E101" s="51">
        <f>E102</f>
        <v>34155.3</v>
      </c>
    </row>
    <row r="102" spans="1:5" ht="25.5">
      <c r="A102" s="94" t="s">
        <v>23</v>
      </c>
      <c r="B102" s="95" t="s">
        <v>121</v>
      </c>
      <c r="C102" s="18" t="s">
        <v>373</v>
      </c>
      <c r="D102" s="95"/>
      <c r="E102" s="51">
        <f>E103+E104</f>
        <v>34155.3</v>
      </c>
    </row>
    <row r="103" spans="1:5" ht="25.5">
      <c r="A103" s="94" t="s">
        <v>228</v>
      </c>
      <c r="B103" s="95" t="s">
        <v>121</v>
      </c>
      <c r="C103" s="18" t="s">
        <v>373</v>
      </c>
      <c r="D103" s="95" t="s">
        <v>229</v>
      </c>
      <c r="E103" s="51">
        <v>29272.8</v>
      </c>
    </row>
    <row r="104" spans="1:5" ht="38.25">
      <c r="A104" s="94" t="s">
        <v>275</v>
      </c>
      <c r="B104" s="95" t="s">
        <v>121</v>
      </c>
      <c r="C104" s="18" t="s">
        <v>373</v>
      </c>
      <c r="D104" s="95" t="s">
        <v>269</v>
      </c>
      <c r="E104" s="51">
        <v>4882.5</v>
      </c>
    </row>
    <row r="105" spans="1:5" ht="51">
      <c r="A105" s="94" t="s">
        <v>276</v>
      </c>
      <c r="B105" s="95" t="s">
        <v>121</v>
      </c>
      <c r="C105" s="18" t="s">
        <v>374</v>
      </c>
      <c r="D105" s="95"/>
      <c r="E105" s="51">
        <f>E106</f>
        <v>2514.2</v>
      </c>
    </row>
    <row r="106" spans="1:5" ht="38.25">
      <c r="A106" s="94" t="s">
        <v>277</v>
      </c>
      <c r="B106" s="95" t="s">
        <v>121</v>
      </c>
      <c r="C106" s="18" t="s">
        <v>375</v>
      </c>
      <c r="D106" s="95"/>
      <c r="E106" s="51">
        <f>E107</f>
        <v>2514.2</v>
      </c>
    </row>
    <row r="107" spans="1:5" ht="25.5">
      <c r="A107" s="94" t="s">
        <v>228</v>
      </c>
      <c r="B107" s="95" t="s">
        <v>121</v>
      </c>
      <c r="C107" s="18" t="s">
        <v>375</v>
      </c>
      <c r="D107" s="95" t="s">
        <v>229</v>
      </c>
      <c r="E107" s="51">
        <v>2514.2</v>
      </c>
    </row>
    <row r="108" spans="1:5" ht="24.75">
      <c r="A108" s="103" t="s">
        <v>161</v>
      </c>
      <c r="B108" s="104" t="s">
        <v>160</v>
      </c>
      <c r="C108" s="104"/>
      <c r="D108" s="104"/>
      <c r="E108" s="101">
        <f>E109</f>
        <v>1301.2</v>
      </c>
    </row>
    <row r="109" spans="1:5" ht="61.5">
      <c r="A109" s="92" t="s">
        <v>444</v>
      </c>
      <c r="B109" s="104" t="s">
        <v>160</v>
      </c>
      <c r="C109" s="104" t="s">
        <v>278</v>
      </c>
      <c r="D109" s="104"/>
      <c r="E109" s="101">
        <f>E110+E112</f>
        <v>1301.2</v>
      </c>
    </row>
    <row r="110" spans="1:5" ht="38.25">
      <c r="A110" s="94" t="s">
        <v>279</v>
      </c>
      <c r="B110" s="95" t="s">
        <v>160</v>
      </c>
      <c r="C110" s="18" t="s">
        <v>376</v>
      </c>
      <c r="D110" s="18"/>
      <c r="E110" s="51">
        <f>E111</f>
        <v>110</v>
      </c>
    </row>
    <row r="111" spans="1:5" ht="25.5">
      <c r="A111" s="94" t="s">
        <v>228</v>
      </c>
      <c r="B111" s="95" t="s">
        <v>160</v>
      </c>
      <c r="C111" s="18" t="s">
        <v>376</v>
      </c>
      <c r="D111" s="18" t="s">
        <v>229</v>
      </c>
      <c r="E111" s="51">
        <v>110</v>
      </c>
    </row>
    <row r="112" spans="1:5" ht="25.5">
      <c r="A112" s="94" t="s">
        <v>280</v>
      </c>
      <c r="B112" s="95" t="s">
        <v>160</v>
      </c>
      <c r="C112" s="18" t="s">
        <v>377</v>
      </c>
      <c r="D112" s="18"/>
      <c r="E112" s="51">
        <f>E113</f>
        <v>1191.2</v>
      </c>
    </row>
    <row r="113" spans="1:5" ht="25.5">
      <c r="A113" s="94" t="s">
        <v>228</v>
      </c>
      <c r="B113" s="95" t="s">
        <v>160</v>
      </c>
      <c r="C113" s="18" t="s">
        <v>377</v>
      </c>
      <c r="D113" s="18" t="s">
        <v>229</v>
      </c>
      <c r="E113" s="51">
        <v>1191.2</v>
      </c>
    </row>
    <row r="114" spans="1:5" ht="12.75">
      <c r="A114" s="114" t="s">
        <v>63</v>
      </c>
      <c r="B114" s="115" t="s">
        <v>88</v>
      </c>
      <c r="C114" s="115"/>
      <c r="D114" s="115"/>
      <c r="E114" s="102">
        <f>E115+E132+E143</f>
        <v>207807.3</v>
      </c>
    </row>
    <row r="115" spans="1:5" ht="12.75">
      <c r="A115" s="114" t="s">
        <v>87</v>
      </c>
      <c r="B115" s="115" t="s">
        <v>89</v>
      </c>
      <c r="C115" s="115"/>
      <c r="D115" s="115"/>
      <c r="E115" s="102">
        <f>E116+E119+E122+E126</f>
        <v>8481.8</v>
      </c>
    </row>
    <row r="116" spans="1:5" ht="74.25">
      <c r="A116" s="103" t="s">
        <v>445</v>
      </c>
      <c r="B116" s="104" t="s">
        <v>89</v>
      </c>
      <c r="C116" s="104" t="s">
        <v>281</v>
      </c>
      <c r="D116" s="104"/>
      <c r="E116" s="101">
        <f>E117</f>
        <v>1011.2</v>
      </c>
    </row>
    <row r="117" spans="1:5" ht="25.5">
      <c r="A117" s="94" t="s">
        <v>282</v>
      </c>
      <c r="B117" s="18" t="s">
        <v>89</v>
      </c>
      <c r="C117" s="18" t="s">
        <v>378</v>
      </c>
      <c r="D117" s="18"/>
      <c r="E117" s="100">
        <f>E118</f>
        <v>1011.2</v>
      </c>
    </row>
    <row r="118" spans="1:5" ht="25.5">
      <c r="A118" s="94" t="s">
        <v>228</v>
      </c>
      <c r="B118" s="18" t="s">
        <v>89</v>
      </c>
      <c r="C118" s="18" t="s">
        <v>378</v>
      </c>
      <c r="D118" s="18" t="s">
        <v>229</v>
      </c>
      <c r="E118" s="100">
        <v>1011.2</v>
      </c>
    </row>
    <row r="119" spans="1:5" ht="80.25" customHeight="1">
      <c r="A119" s="92" t="s">
        <v>446</v>
      </c>
      <c r="B119" s="104" t="s">
        <v>89</v>
      </c>
      <c r="C119" s="104" t="s">
        <v>283</v>
      </c>
      <c r="D119" s="104"/>
      <c r="E119" s="101">
        <f>E120</f>
        <v>1726.1</v>
      </c>
    </row>
    <row r="120" spans="1:5" ht="38.25">
      <c r="A120" s="20" t="s">
        <v>284</v>
      </c>
      <c r="B120" s="18" t="s">
        <v>89</v>
      </c>
      <c r="C120" s="18" t="s">
        <v>379</v>
      </c>
      <c r="D120" s="104"/>
      <c r="E120" s="100">
        <f>E121</f>
        <v>1726.1</v>
      </c>
    </row>
    <row r="121" spans="1:5" ht="25.5">
      <c r="A121" s="94" t="s">
        <v>228</v>
      </c>
      <c r="B121" s="18" t="s">
        <v>89</v>
      </c>
      <c r="C121" s="18" t="s">
        <v>379</v>
      </c>
      <c r="D121" s="95" t="s">
        <v>229</v>
      </c>
      <c r="E121" s="100">
        <v>1726.1</v>
      </c>
    </row>
    <row r="122" spans="1:5" ht="50.25" customHeight="1">
      <c r="A122" s="92" t="s">
        <v>447</v>
      </c>
      <c r="B122" s="104" t="s">
        <v>89</v>
      </c>
      <c r="C122" s="116" t="s">
        <v>24</v>
      </c>
      <c r="D122" s="104"/>
      <c r="E122" s="101">
        <f>E123</f>
        <v>4902.7</v>
      </c>
    </row>
    <row r="123" spans="1:5" ht="25.5">
      <c r="A123" s="94" t="s">
        <v>25</v>
      </c>
      <c r="B123" s="18" t="s">
        <v>89</v>
      </c>
      <c r="C123" s="117" t="s">
        <v>380</v>
      </c>
      <c r="D123" s="95"/>
      <c r="E123" s="100">
        <f>E125+E124</f>
        <v>4902.7</v>
      </c>
    </row>
    <row r="124" spans="1:5" ht="25.5">
      <c r="A124" s="94" t="s">
        <v>228</v>
      </c>
      <c r="B124" s="18" t="s">
        <v>89</v>
      </c>
      <c r="C124" s="117" t="s">
        <v>380</v>
      </c>
      <c r="D124" s="95" t="s">
        <v>229</v>
      </c>
      <c r="E124" s="100">
        <v>1366.5</v>
      </c>
    </row>
    <row r="125" spans="1:5" ht="38.25">
      <c r="A125" s="94" t="s">
        <v>275</v>
      </c>
      <c r="B125" s="18" t="s">
        <v>89</v>
      </c>
      <c r="C125" s="117" t="s">
        <v>380</v>
      </c>
      <c r="D125" s="95" t="s">
        <v>269</v>
      </c>
      <c r="E125" s="100">
        <v>3536.2</v>
      </c>
    </row>
    <row r="126" spans="1:5" s="108" customFormat="1" ht="12">
      <c r="A126" s="103" t="s">
        <v>220</v>
      </c>
      <c r="B126" s="104" t="s">
        <v>89</v>
      </c>
      <c r="C126" s="104" t="s">
        <v>221</v>
      </c>
      <c r="D126" s="104"/>
      <c r="E126" s="101">
        <f>E127</f>
        <v>841.8</v>
      </c>
    </row>
    <row r="127" spans="1:5" ht="25.5">
      <c r="A127" s="112" t="s">
        <v>237</v>
      </c>
      <c r="B127" s="18" t="s">
        <v>89</v>
      </c>
      <c r="C127" s="95" t="s">
        <v>223</v>
      </c>
      <c r="D127" s="95"/>
      <c r="E127" s="100">
        <f>E128</f>
        <v>841.8</v>
      </c>
    </row>
    <row r="128" spans="1:5" ht="25.5">
      <c r="A128" s="112" t="s">
        <v>247</v>
      </c>
      <c r="B128" s="18" t="s">
        <v>89</v>
      </c>
      <c r="C128" s="95" t="s">
        <v>248</v>
      </c>
      <c r="D128" s="95"/>
      <c r="E128" s="100">
        <f>E129</f>
        <v>841.8</v>
      </c>
    </row>
    <row r="129" spans="1:5" ht="25.5">
      <c r="A129" s="94" t="s">
        <v>228</v>
      </c>
      <c r="B129" s="18" t="s">
        <v>89</v>
      </c>
      <c r="C129" s="95" t="s">
        <v>248</v>
      </c>
      <c r="D129" s="95" t="s">
        <v>229</v>
      </c>
      <c r="E129" s="100">
        <v>841.8</v>
      </c>
    </row>
    <row r="130" spans="1:5" ht="25.5" hidden="1">
      <c r="A130" s="94" t="s">
        <v>329</v>
      </c>
      <c r="B130" s="18" t="s">
        <v>89</v>
      </c>
      <c r="C130" s="95" t="s">
        <v>26</v>
      </c>
      <c r="D130" s="118"/>
      <c r="E130" s="100">
        <f>E131</f>
        <v>0</v>
      </c>
    </row>
    <row r="131" spans="1:5" ht="12.75" hidden="1">
      <c r="A131" s="20" t="s">
        <v>288</v>
      </c>
      <c r="B131" s="18" t="s">
        <v>89</v>
      </c>
      <c r="C131" s="95" t="s">
        <v>26</v>
      </c>
      <c r="D131" s="19" t="s">
        <v>289</v>
      </c>
      <c r="E131" s="100">
        <v>0</v>
      </c>
    </row>
    <row r="132" spans="1:5" ht="12.75">
      <c r="A132" s="103" t="s">
        <v>64</v>
      </c>
      <c r="B132" s="104" t="s">
        <v>90</v>
      </c>
      <c r="C132" s="115"/>
      <c r="D132" s="104"/>
      <c r="E132" s="101">
        <f>E133+E140</f>
        <v>73890.99999999999</v>
      </c>
    </row>
    <row r="133" spans="1:5" ht="89.25" customHeight="1">
      <c r="A133" s="92" t="s">
        <v>448</v>
      </c>
      <c r="B133" s="104" t="s">
        <v>90</v>
      </c>
      <c r="C133" s="104" t="s">
        <v>285</v>
      </c>
      <c r="D133" s="104"/>
      <c r="E133" s="101">
        <f>E134+E137</f>
        <v>72034.09999999999</v>
      </c>
    </row>
    <row r="134" spans="1:5" ht="38.25">
      <c r="A134" s="34" t="s">
        <v>286</v>
      </c>
      <c r="B134" s="18" t="s">
        <v>90</v>
      </c>
      <c r="C134" s="18" t="s">
        <v>381</v>
      </c>
      <c r="D134" s="104"/>
      <c r="E134" s="100">
        <f>E135</f>
        <v>6769.4</v>
      </c>
    </row>
    <row r="135" spans="1:5" ht="25.5">
      <c r="A135" s="20" t="s">
        <v>287</v>
      </c>
      <c r="B135" s="18" t="s">
        <v>90</v>
      </c>
      <c r="C135" s="18" t="s">
        <v>382</v>
      </c>
      <c r="D135" s="95"/>
      <c r="E135" s="100">
        <f>E136</f>
        <v>6769.4</v>
      </c>
    </row>
    <row r="136" spans="1:5" ht="12.75">
      <c r="A136" s="20" t="s">
        <v>288</v>
      </c>
      <c r="B136" s="18" t="s">
        <v>90</v>
      </c>
      <c r="C136" s="18" t="s">
        <v>382</v>
      </c>
      <c r="D136" s="18" t="s">
        <v>289</v>
      </c>
      <c r="E136" s="100">
        <v>6769.4</v>
      </c>
    </row>
    <row r="137" spans="1:5" ht="25.5">
      <c r="A137" s="34" t="s">
        <v>290</v>
      </c>
      <c r="B137" s="18" t="s">
        <v>90</v>
      </c>
      <c r="C137" s="18" t="s">
        <v>384</v>
      </c>
      <c r="D137" s="18"/>
      <c r="E137" s="100">
        <f>E138</f>
        <v>65264.7</v>
      </c>
    </row>
    <row r="138" spans="1:5" s="23" customFormat="1" ht="25.5">
      <c r="A138" s="20" t="s">
        <v>291</v>
      </c>
      <c r="B138" s="18" t="s">
        <v>90</v>
      </c>
      <c r="C138" s="18" t="s">
        <v>383</v>
      </c>
      <c r="D138" s="95"/>
      <c r="E138" s="100">
        <f>E139</f>
        <v>65264.7</v>
      </c>
    </row>
    <row r="139" spans="1:5" s="23" customFormat="1" ht="25.5">
      <c r="A139" s="94" t="s">
        <v>228</v>
      </c>
      <c r="B139" s="18" t="s">
        <v>90</v>
      </c>
      <c r="C139" s="18" t="s">
        <v>383</v>
      </c>
      <c r="D139" s="95" t="s">
        <v>229</v>
      </c>
      <c r="E139" s="100">
        <v>65264.7</v>
      </c>
    </row>
    <row r="140" spans="1:5" s="23" customFormat="1" ht="63.75" customHeight="1">
      <c r="A140" s="92" t="s">
        <v>449</v>
      </c>
      <c r="B140" s="104" t="s">
        <v>90</v>
      </c>
      <c r="C140" s="104" t="s">
        <v>292</v>
      </c>
      <c r="D140" s="104"/>
      <c r="E140" s="101">
        <f>E141</f>
        <v>1856.9</v>
      </c>
    </row>
    <row r="141" spans="1:5" s="23" customFormat="1" ht="38.25">
      <c r="A141" s="20" t="s">
        <v>27</v>
      </c>
      <c r="B141" s="18" t="s">
        <v>90</v>
      </c>
      <c r="C141" s="18" t="s">
        <v>385</v>
      </c>
      <c r="D141" s="95"/>
      <c r="E141" s="100">
        <f>E142</f>
        <v>1856.9</v>
      </c>
    </row>
    <row r="142" spans="1:5" s="23" customFormat="1" ht="25.5">
      <c r="A142" s="94" t="s">
        <v>228</v>
      </c>
      <c r="B142" s="18" t="s">
        <v>90</v>
      </c>
      <c r="C142" s="18" t="s">
        <v>385</v>
      </c>
      <c r="D142" s="95" t="s">
        <v>229</v>
      </c>
      <c r="E142" s="100">
        <v>1856.9</v>
      </c>
    </row>
    <row r="143" spans="1:5" ht="12.75">
      <c r="A143" s="103" t="s">
        <v>76</v>
      </c>
      <c r="B143" s="104" t="s">
        <v>91</v>
      </c>
      <c r="C143" s="95"/>
      <c r="D143" s="104"/>
      <c r="E143" s="101">
        <f>E147+E151+E171+E144</f>
        <v>125434.50000000001</v>
      </c>
    </row>
    <row r="144" spans="1:5" ht="61.5">
      <c r="A144" s="103" t="s">
        <v>450</v>
      </c>
      <c r="B144" s="104" t="s">
        <v>91</v>
      </c>
      <c r="C144" s="104" t="s">
        <v>261</v>
      </c>
      <c r="D144" s="104"/>
      <c r="E144" s="101">
        <f>E145</f>
        <v>1669.5</v>
      </c>
    </row>
    <row r="145" spans="1:5" ht="25.5">
      <c r="A145" s="20" t="s">
        <v>327</v>
      </c>
      <c r="B145" s="18" t="s">
        <v>91</v>
      </c>
      <c r="C145" s="18" t="s">
        <v>386</v>
      </c>
      <c r="D145" s="18"/>
      <c r="E145" s="100">
        <f>E146</f>
        <v>1669.5</v>
      </c>
    </row>
    <row r="146" spans="1:5" ht="25.5">
      <c r="A146" s="94" t="s">
        <v>228</v>
      </c>
      <c r="B146" s="18" t="s">
        <v>91</v>
      </c>
      <c r="C146" s="18" t="s">
        <v>386</v>
      </c>
      <c r="D146" s="18" t="s">
        <v>229</v>
      </c>
      <c r="E146" s="100">
        <v>1669.5</v>
      </c>
    </row>
    <row r="147" spans="1:5" ht="76.5" customHeight="1">
      <c r="A147" s="92" t="s">
        <v>446</v>
      </c>
      <c r="B147" s="104" t="s">
        <v>91</v>
      </c>
      <c r="C147" s="104" t="s">
        <v>283</v>
      </c>
      <c r="D147" s="104"/>
      <c r="E147" s="101">
        <f>E148</f>
        <v>856.6</v>
      </c>
    </row>
    <row r="148" spans="1:5" ht="25.5">
      <c r="A148" s="20" t="s">
        <v>293</v>
      </c>
      <c r="B148" s="18" t="s">
        <v>91</v>
      </c>
      <c r="C148" s="18" t="s">
        <v>387</v>
      </c>
      <c r="D148" s="104"/>
      <c r="E148" s="100">
        <f>E149+E150</f>
        <v>856.6</v>
      </c>
    </row>
    <row r="149" spans="1:5" ht="25.5">
      <c r="A149" s="94" t="s">
        <v>228</v>
      </c>
      <c r="B149" s="18" t="s">
        <v>91</v>
      </c>
      <c r="C149" s="18" t="s">
        <v>387</v>
      </c>
      <c r="D149" s="95" t="s">
        <v>229</v>
      </c>
      <c r="E149" s="100">
        <v>549.6</v>
      </c>
    </row>
    <row r="150" spans="1:5" ht="12.75">
      <c r="A150" s="20" t="s">
        <v>288</v>
      </c>
      <c r="B150" s="18" t="s">
        <v>91</v>
      </c>
      <c r="C150" s="18" t="s">
        <v>387</v>
      </c>
      <c r="D150" s="95" t="s">
        <v>289</v>
      </c>
      <c r="E150" s="100">
        <v>307</v>
      </c>
    </row>
    <row r="151" spans="1:5" ht="66.75" customHeight="1">
      <c r="A151" s="92" t="s">
        <v>451</v>
      </c>
      <c r="B151" s="104" t="s">
        <v>91</v>
      </c>
      <c r="C151" s="104" t="s">
        <v>294</v>
      </c>
      <c r="D151" s="104"/>
      <c r="E151" s="101">
        <f>E152+E159+E162+E165</f>
        <v>91147.6</v>
      </c>
    </row>
    <row r="152" spans="1:5" ht="25.5">
      <c r="A152" s="127" t="s">
        <v>391</v>
      </c>
      <c r="B152" s="104" t="s">
        <v>91</v>
      </c>
      <c r="C152" s="119" t="s">
        <v>349</v>
      </c>
      <c r="D152" s="104"/>
      <c r="E152" s="101">
        <f>E153+E157+E155</f>
        <v>5746.5</v>
      </c>
    </row>
    <row r="153" spans="1:5" ht="25.5">
      <c r="A153" s="94" t="s">
        <v>295</v>
      </c>
      <c r="B153" s="18" t="s">
        <v>91</v>
      </c>
      <c r="C153" s="18" t="s">
        <v>388</v>
      </c>
      <c r="D153" s="95"/>
      <c r="E153" s="100">
        <f>E154</f>
        <v>4123.9</v>
      </c>
    </row>
    <row r="154" spans="1:5" ht="25.5">
      <c r="A154" s="94" t="s">
        <v>228</v>
      </c>
      <c r="B154" s="18" t="s">
        <v>91</v>
      </c>
      <c r="C154" s="18" t="s">
        <v>388</v>
      </c>
      <c r="D154" s="95" t="s">
        <v>229</v>
      </c>
      <c r="E154" s="100">
        <v>4123.9</v>
      </c>
    </row>
    <row r="155" spans="1:5" ht="12.75">
      <c r="A155" s="94" t="s">
        <v>28</v>
      </c>
      <c r="B155" s="18" t="s">
        <v>91</v>
      </c>
      <c r="C155" s="18" t="s">
        <v>390</v>
      </c>
      <c r="D155" s="95"/>
      <c r="E155" s="100">
        <f>E156</f>
        <v>136.8</v>
      </c>
    </row>
    <row r="156" spans="1:5" ht="25.5">
      <c r="A156" s="94" t="s">
        <v>228</v>
      </c>
      <c r="B156" s="18" t="s">
        <v>91</v>
      </c>
      <c r="C156" s="18" t="s">
        <v>390</v>
      </c>
      <c r="D156" s="95" t="s">
        <v>229</v>
      </c>
      <c r="E156" s="100">
        <v>136.8</v>
      </c>
    </row>
    <row r="157" spans="1:5" ht="76.5">
      <c r="A157" s="94" t="s">
        <v>351</v>
      </c>
      <c r="B157" s="18" t="s">
        <v>91</v>
      </c>
      <c r="C157" s="18" t="s">
        <v>326</v>
      </c>
      <c r="D157" s="95"/>
      <c r="E157" s="100">
        <f>E158</f>
        <v>1485.8</v>
      </c>
    </row>
    <row r="158" spans="1:5" ht="25.5">
      <c r="A158" s="94" t="s">
        <v>228</v>
      </c>
      <c r="B158" s="18" t="s">
        <v>91</v>
      </c>
      <c r="C158" s="18" t="s">
        <v>326</v>
      </c>
      <c r="D158" s="95" t="s">
        <v>229</v>
      </c>
      <c r="E158" s="100">
        <v>1485.8</v>
      </c>
    </row>
    <row r="159" spans="1:5" ht="25.5">
      <c r="A159" s="120" t="s">
        <v>392</v>
      </c>
      <c r="B159" s="104" t="s">
        <v>91</v>
      </c>
      <c r="C159" s="119" t="s">
        <v>389</v>
      </c>
      <c r="D159" s="104"/>
      <c r="E159" s="101">
        <f>E160</f>
        <v>7448.1</v>
      </c>
    </row>
    <row r="160" spans="1:5" ht="12.75">
      <c r="A160" s="94" t="s">
        <v>296</v>
      </c>
      <c r="B160" s="18" t="s">
        <v>91</v>
      </c>
      <c r="C160" s="18" t="s">
        <v>393</v>
      </c>
      <c r="D160" s="95"/>
      <c r="E160" s="100">
        <f>E161</f>
        <v>7448.1</v>
      </c>
    </row>
    <row r="161" spans="1:5" ht="25.5">
      <c r="A161" s="94" t="s">
        <v>228</v>
      </c>
      <c r="B161" s="18" t="s">
        <v>91</v>
      </c>
      <c r="C161" s="18" t="s">
        <v>393</v>
      </c>
      <c r="D161" s="95" t="s">
        <v>229</v>
      </c>
      <c r="E161" s="100">
        <v>7448.1</v>
      </c>
    </row>
    <row r="162" spans="1:5" ht="26.25" customHeight="1">
      <c r="A162" s="120" t="s">
        <v>396</v>
      </c>
      <c r="B162" s="104" t="s">
        <v>91</v>
      </c>
      <c r="C162" s="119" t="s">
        <v>394</v>
      </c>
      <c r="D162" s="121"/>
      <c r="E162" s="101">
        <f>E163</f>
        <v>261.5</v>
      </c>
    </row>
    <row r="163" spans="1:5" ht="25.5">
      <c r="A163" s="94" t="s">
        <v>297</v>
      </c>
      <c r="B163" s="18" t="s">
        <v>91</v>
      </c>
      <c r="C163" s="18" t="s">
        <v>395</v>
      </c>
      <c r="D163" s="95"/>
      <c r="E163" s="100">
        <f>E164</f>
        <v>261.5</v>
      </c>
    </row>
    <row r="164" spans="1:5" ht="12.75">
      <c r="A164" s="94" t="s">
        <v>298</v>
      </c>
      <c r="B164" s="18" t="s">
        <v>91</v>
      </c>
      <c r="C164" s="18" t="s">
        <v>395</v>
      </c>
      <c r="D164" s="95" t="s">
        <v>299</v>
      </c>
      <c r="E164" s="100">
        <v>261.5</v>
      </c>
    </row>
    <row r="165" spans="1:5" ht="38.25">
      <c r="A165" s="127" t="s">
        <v>397</v>
      </c>
      <c r="B165" s="119" t="s">
        <v>91</v>
      </c>
      <c r="C165" s="119" t="s">
        <v>398</v>
      </c>
      <c r="D165" s="121"/>
      <c r="E165" s="101">
        <f>E166+E169</f>
        <v>77691.5</v>
      </c>
    </row>
    <row r="166" spans="1:5" ht="25.5">
      <c r="A166" s="94" t="s">
        <v>300</v>
      </c>
      <c r="B166" s="18" t="s">
        <v>91</v>
      </c>
      <c r="C166" s="18" t="s">
        <v>399</v>
      </c>
      <c r="D166" s="95"/>
      <c r="E166" s="100">
        <f>E167+E168</f>
        <v>77354.6</v>
      </c>
    </row>
    <row r="167" spans="1:5" ht="25.5">
      <c r="A167" s="94" t="s">
        <v>228</v>
      </c>
      <c r="B167" s="18" t="s">
        <v>91</v>
      </c>
      <c r="C167" s="18" t="s">
        <v>399</v>
      </c>
      <c r="D167" s="95" t="s">
        <v>229</v>
      </c>
      <c r="E167" s="100">
        <v>65854.6</v>
      </c>
    </row>
    <row r="168" spans="1:5" ht="38.25">
      <c r="A168" s="94" t="s">
        <v>275</v>
      </c>
      <c r="B168" s="18" t="s">
        <v>91</v>
      </c>
      <c r="C168" s="18" t="s">
        <v>399</v>
      </c>
      <c r="D168" s="95" t="s">
        <v>269</v>
      </c>
      <c r="E168" s="100">
        <v>11500</v>
      </c>
    </row>
    <row r="169" spans="1:5" ht="25.5">
      <c r="A169" s="94" t="s">
        <v>401</v>
      </c>
      <c r="B169" s="18" t="s">
        <v>91</v>
      </c>
      <c r="C169" s="18" t="s">
        <v>400</v>
      </c>
      <c r="D169" s="95"/>
      <c r="E169" s="100">
        <f>E170</f>
        <v>336.9</v>
      </c>
    </row>
    <row r="170" spans="1:5" ht="25.5">
      <c r="A170" s="94" t="s">
        <v>228</v>
      </c>
      <c r="B170" s="18" t="s">
        <v>91</v>
      </c>
      <c r="C170" s="18" t="s">
        <v>400</v>
      </c>
      <c r="D170" s="95" t="s">
        <v>229</v>
      </c>
      <c r="E170" s="100">
        <v>336.9</v>
      </c>
    </row>
    <row r="171" spans="1:5" ht="61.5">
      <c r="A171" s="92" t="s">
        <v>452</v>
      </c>
      <c r="B171" s="104" t="s">
        <v>91</v>
      </c>
      <c r="C171" s="104" t="s">
        <v>301</v>
      </c>
      <c r="D171" s="104"/>
      <c r="E171" s="101">
        <f>E172+E175</f>
        <v>31760.800000000003</v>
      </c>
    </row>
    <row r="172" spans="1:5" ht="31.5" customHeight="1">
      <c r="A172" s="34" t="s">
        <v>303</v>
      </c>
      <c r="B172" s="18" t="s">
        <v>91</v>
      </c>
      <c r="C172" s="18" t="s">
        <v>402</v>
      </c>
      <c r="D172" s="95" t="s">
        <v>229</v>
      </c>
      <c r="E172" s="100">
        <v>460.9</v>
      </c>
    </row>
    <row r="173" spans="1:5" ht="25.5" hidden="1">
      <c r="A173" s="34" t="s">
        <v>303</v>
      </c>
      <c r="B173" s="18" t="s">
        <v>91</v>
      </c>
      <c r="C173" s="18" t="s">
        <v>302</v>
      </c>
      <c r="D173" s="18"/>
      <c r="E173" s="100">
        <f>E174</f>
        <v>0</v>
      </c>
    </row>
    <row r="174" spans="1:5" ht="25.5" hidden="1">
      <c r="A174" s="94" t="s">
        <v>228</v>
      </c>
      <c r="B174" s="18" t="s">
        <v>91</v>
      </c>
      <c r="C174" s="18" t="s">
        <v>302</v>
      </c>
      <c r="D174" s="18" t="s">
        <v>229</v>
      </c>
      <c r="E174" s="100">
        <v>0</v>
      </c>
    </row>
    <row r="175" spans="1:5" ht="25.5">
      <c r="A175" s="20" t="s">
        <v>404</v>
      </c>
      <c r="B175" s="18" t="s">
        <v>91</v>
      </c>
      <c r="C175" s="18" t="s">
        <v>403</v>
      </c>
      <c r="D175" s="95"/>
      <c r="E175" s="100">
        <f>E176</f>
        <v>31299.9</v>
      </c>
    </row>
    <row r="176" spans="1:5" ht="25.5">
      <c r="A176" s="94" t="s">
        <v>228</v>
      </c>
      <c r="B176" s="18" t="s">
        <v>91</v>
      </c>
      <c r="C176" s="18" t="s">
        <v>403</v>
      </c>
      <c r="D176" s="95" t="s">
        <v>229</v>
      </c>
      <c r="E176" s="100">
        <v>31299.9</v>
      </c>
    </row>
    <row r="177" spans="1:5" s="108" customFormat="1" ht="12" hidden="1">
      <c r="A177" s="103" t="s">
        <v>343</v>
      </c>
      <c r="B177" s="104" t="s">
        <v>345</v>
      </c>
      <c r="C177" s="104"/>
      <c r="D177" s="104"/>
      <c r="E177" s="101">
        <f>E178</f>
        <v>0</v>
      </c>
    </row>
    <row r="178" spans="1:5" s="108" customFormat="1" ht="24.75" hidden="1">
      <c r="A178" s="103" t="s">
        <v>350</v>
      </c>
      <c r="B178" s="104" t="s">
        <v>344</v>
      </c>
      <c r="C178" s="104"/>
      <c r="D178" s="104"/>
      <c r="E178" s="101">
        <f>E179</f>
        <v>0</v>
      </c>
    </row>
    <row r="179" spans="1:5" ht="29.25" customHeight="1" hidden="1">
      <c r="A179" s="94" t="s">
        <v>328</v>
      </c>
      <c r="B179" s="18" t="s">
        <v>344</v>
      </c>
      <c r="C179" s="18" t="s">
        <v>248</v>
      </c>
      <c r="D179" s="95"/>
      <c r="E179" s="100">
        <f>E180</f>
        <v>0</v>
      </c>
    </row>
    <row r="180" spans="1:5" ht="25.5" hidden="1">
      <c r="A180" s="94" t="s">
        <v>228</v>
      </c>
      <c r="B180" s="18" t="s">
        <v>344</v>
      </c>
      <c r="C180" s="18" t="s">
        <v>248</v>
      </c>
      <c r="D180" s="95" t="s">
        <v>229</v>
      </c>
      <c r="E180" s="100">
        <v>0</v>
      </c>
    </row>
    <row r="181" spans="1:5" ht="12.75">
      <c r="A181" s="114" t="s">
        <v>305</v>
      </c>
      <c r="B181" s="115" t="s">
        <v>92</v>
      </c>
      <c r="C181" s="104"/>
      <c r="D181" s="104"/>
      <c r="E181" s="101">
        <f>E182</f>
        <v>50255</v>
      </c>
    </row>
    <row r="182" spans="1:5" ht="12.75">
      <c r="A182" s="103" t="s">
        <v>71</v>
      </c>
      <c r="B182" s="104" t="s">
        <v>93</v>
      </c>
      <c r="C182" s="104"/>
      <c r="D182" s="104"/>
      <c r="E182" s="101">
        <f>E183</f>
        <v>50255</v>
      </c>
    </row>
    <row r="183" spans="1:7" ht="87">
      <c r="A183" s="92" t="s">
        <v>453</v>
      </c>
      <c r="B183" s="104" t="s">
        <v>93</v>
      </c>
      <c r="C183" s="104" t="s">
        <v>306</v>
      </c>
      <c r="D183" s="104"/>
      <c r="E183" s="101">
        <f>E184+E195</f>
        <v>50255</v>
      </c>
      <c r="G183" s="24"/>
    </row>
    <row r="184" spans="1:5" ht="39.75" customHeight="1">
      <c r="A184" s="120" t="s">
        <v>406</v>
      </c>
      <c r="B184" s="104" t="s">
        <v>93</v>
      </c>
      <c r="C184" s="119" t="s">
        <v>405</v>
      </c>
      <c r="D184" s="104"/>
      <c r="E184" s="101">
        <f>E185+E190+E192</f>
        <v>45756.9</v>
      </c>
    </row>
    <row r="185" spans="1:5" ht="28.5" customHeight="1">
      <c r="A185" s="94" t="s">
        <v>307</v>
      </c>
      <c r="B185" s="95" t="s">
        <v>93</v>
      </c>
      <c r="C185" s="18" t="s">
        <v>407</v>
      </c>
      <c r="D185" s="95"/>
      <c r="E185" s="51">
        <f>E186+E187+E188+E189</f>
        <v>27621.5</v>
      </c>
    </row>
    <row r="186" spans="1:5" ht="26.25" customHeight="1">
      <c r="A186" s="94" t="s">
        <v>308</v>
      </c>
      <c r="B186" s="95" t="s">
        <v>93</v>
      </c>
      <c r="C186" s="18" t="s">
        <v>407</v>
      </c>
      <c r="D186" s="95" t="s">
        <v>309</v>
      </c>
      <c r="E186" s="51">
        <v>12152.4</v>
      </c>
    </row>
    <row r="187" spans="1:5" ht="27" customHeight="1">
      <c r="A187" s="94" t="s">
        <v>228</v>
      </c>
      <c r="B187" s="95" t="s">
        <v>93</v>
      </c>
      <c r="C187" s="18" t="s">
        <v>407</v>
      </c>
      <c r="D187" s="95" t="s">
        <v>229</v>
      </c>
      <c r="E187" s="51">
        <v>15427.7</v>
      </c>
    </row>
    <row r="188" spans="1:5" ht="12.75" customHeight="1">
      <c r="A188" s="94" t="s">
        <v>239</v>
      </c>
      <c r="B188" s="95" t="s">
        <v>93</v>
      </c>
      <c r="C188" s="18" t="s">
        <v>407</v>
      </c>
      <c r="D188" s="95" t="s">
        <v>240</v>
      </c>
      <c r="E188" s="51">
        <v>1</v>
      </c>
    </row>
    <row r="189" spans="1:5" ht="12.75" customHeight="1">
      <c r="A189" s="94" t="s">
        <v>310</v>
      </c>
      <c r="B189" s="95" t="s">
        <v>93</v>
      </c>
      <c r="C189" s="18" t="s">
        <v>407</v>
      </c>
      <c r="D189" s="95" t="s">
        <v>242</v>
      </c>
      <c r="E189" s="51">
        <v>40.4</v>
      </c>
    </row>
    <row r="190" spans="1:5" ht="12.75">
      <c r="A190" s="94" t="s">
        <v>311</v>
      </c>
      <c r="B190" s="95" t="s">
        <v>93</v>
      </c>
      <c r="C190" s="18" t="s">
        <v>408</v>
      </c>
      <c r="D190" s="113"/>
      <c r="E190" s="100">
        <f>E191</f>
        <v>4338</v>
      </c>
    </row>
    <row r="191" spans="1:5" ht="25.5">
      <c r="A191" s="94" t="s">
        <v>228</v>
      </c>
      <c r="B191" s="95" t="s">
        <v>93</v>
      </c>
      <c r="C191" s="18" t="s">
        <v>408</v>
      </c>
      <c r="D191" s="95" t="s">
        <v>229</v>
      </c>
      <c r="E191" s="100">
        <v>4338</v>
      </c>
    </row>
    <row r="192" spans="1:5" ht="25.5">
      <c r="A192" s="20" t="s">
        <v>411</v>
      </c>
      <c r="B192" s="95" t="s">
        <v>93</v>
      </c>
      <c r="C192" s="18" t="s">
        <v>409</v>
      </c>
      <c r="D192" s="18"/>
      <c r="E192" s="100">
        <f>E193</f>
        <v>13797.4</v>
      </c>
    </row>
    <row r="193" spans="1:5" ht="38.25">
      <c r="A193" s="20" t="s">
        <v>312</v>
      </c>
      <c r="B193" s="95" t="s">
        <v>93</v>
      </c>
      <c r="C193" s="18" t="s">
        <v>410</v>
      </c>
      <c r="D193" s="95"/>
      <c r="E193" s="100">
        <f>E194</f>
        <v>13797.4</v>
      </c>
    </row>
    <row r="194" spans="1:5" ht="12.75">
      <c r="A194" s="94" t="s">
        <v>308</v>
      </c>
      <c r="B194" s="95" t="s">
        <v>93</v>
      </c>
      <c r="C194" s="18" t="s">
        <v>410</v>
      </c>
      <c r="D194" s="95" t="s">
        <v>309</v>
      </c>
      <c r="E194" s="100">
        <v>13797.4</v>
      </c>
    </row>
    <row r="195" spans="1:5" ht="34.5" customHeight="1">
      <c r="A195" s="120" t="s">
        <v>413</v>
      </c>
      <c r="B195" s="104" t="s">
        <v>93</v>
      </c>
      <c r="C195" s="119" t="s">
        <v>412</v>
      </c>
      <c r="D195" s="104"/>
      <c r="E195" s="101">
        <f>E196+E199+E201</f>
        <v>4498.1</v>
      </c>
    </row>
    <row r="196" spans="1:5" ht="25.5" customHeight="1">
      <c r="A196" s="94" t="s">
        <v>307</v>
      </c>
      <c r="B196" s="95" t="s">
        <v>93</v>
      </c>
      <c r="C196" s="18" t="s">
        <v>414</v>
      </c>
      <c r="D196" s="95"/>
      <c r="E196" s="100">
        <f>E197+E198</f>
        <v>2969.6000000000004</v>
      </c>
    </row>
    <row r="197" spans="1:5" ht="24.75" customHeight="1">
      <c r="A197" s="94" t="s">
        <v>308</v>
      </c>
      <c r="B197" s="95" t="s">
        <v>93</v>
      </c>
      <c r="C197" s="18" t="s">
        <v>414</v>
      </c>
      <c r="D197" s="95" t="s">
        <v>309</v>
      </c>
      <c r="E197" s="100">
        <v>900.2</v>
      </c>
    </row>
    <row r="198" spans="1:5" ht="38.25" customHeight="1">
      <c r="A198" s="94" t="s">
        <v>228</v>
      </c>
      <c r="B198" s="95" t="s">
        <v>93</v>
      </c>
      <c r="C198" s="18" t="s">
        <v>414</v>
      </c>
      <c r="D198" s="19" t="s">
        <v>229</v>
      </c>
      <c r="E198" s="100">
        <v>2069.4</v>
      </c>
    </row>
    <row r="199" spans="1:5" ht="15" customHeight="1">
      <c r="A199" s="94" t="s">
        <v>29</v>
      </c>
      <c r="B199" s="95" t="s">
        <v>93</v>
      </c>
      <c r="C199" s="18" t="s">
        <v>415</v>
      </c>
      <c r="D199" s="104"/>
      <c r="E199" s="100">
        <f>E200</f>
        <v>639.9</v>
      </c>
    </row>
    <row r="200" spans="1:5" ht="38.25" customHeight="1">
      <c r="A200" s="94" t="s">
        <v>228</v>
      </c>
      <c r="B200" s="95" t="s">
        <v>93</v>
      </c>
      <c r="C200" s="18" t="s">
        <v>415</v>
      </c>
      <c r="D200" s="95" t="s">
        <v>229</v>
      </c>
      <c r="E200" s="100">
        <v>639.9</v>
      </c>
    </row>
    <row r="201" spans="1:5" ht="38.25" customHeight="1">
      <c r="A201" s="20" t="s">
        <v>411</v>
      </c>
      <c r="B201" s="95" t="s">
        <v>93</v>
      </c>
      <c r="C201" s="18" t="s">
        <v>417</v>
      </c>
      <c r="D201" s="18"/>
      <c r="E201" s="100">
        <f>E202</f>
        <v>888.6</v>
      </c>
    </row>
    <row r="202" spans="1:5" ht="24.75" customHeight="1">
      <c r="A202" s="20" t="s">
        <v>0</v>
      </c>
      <c r="B202" s="95" t="s">
        <v>93</v>
      </c>
      <c r="C202" s="18" t="s">
        <v>416</v>
      </c>
      <c r="D202" s="95"/>
      <c r="E202" s="100">
        <f>E203</f>
        <v>888.6</v>
      </c>
    </row>
    <row r="203" spans="1:5" ht="24.75" customHeight="1">
      <c r="A203" s="94" t="s">
        <v>308</v>
      </c>
      <c r="B203" s="95" t="s">
        <v>93</v>
      </c>
      <c r="C203" s="18" t="s">
        <v>416</v>
      </c>
      <c r="D203" s="95" t="s">
        <v>309</v>
      </c>
      <c r="E203" s="100">
        <v>888.6</v>
      </c>
    </row>
    <row r="204" spans="1:5" ht="12.75">
      <c r="A204" s="114" t="s">
        <v>65</v>
      </c>
      <c r="B204" s="115" t="s">
        <v>94</v>
      </c>
      <c r="C204" s="93"/>
      <c r="D204" s="93"/>
      <c r="E204" s="102">
        <f>E205+E209</f>
        <v>6660</v>
      </c>
    </row>
    <row r="205" spans="1:5" ht="12.75">
      <c r="A205" s="103" t="s">
        <v>72</v>
      </c>
      <c r="B205" s="104" t="s">
        <v>95</v>
      </c>
      <c r="C205" s="104"/>
      <c r="D205" s="104"/>
      <c r="E205" s="101">
        <f>E206</f>
        <v>1265.8</v>
      </c>
    </row>
    <row r="206" spans="1:5" ht="80.25" customHeight="1">
      <c r="A206" s="92" t="s">
        <v>454</v>
      </c>
      <c r="B206" s="104" t="s">
        <v>95</v>
      </c>
      <c r="C206" s="104" t="s">
        <v>265</v>
      </c>
      <c r="D206" s="119"/>
      <c r="E206" s="100">
        <f>E207</f>
        <v>1265.8</v>
      </c>
    </row>
    <row r="207" spans="1:5" ht="25.5">
      <c r="A207" s="20" t="s">
        <v>1</v>
      </c>
      <c r="B207" s="18" t="s">
        <v>95</v>
      </c>
      <c r="C207" s="18" t="s">
        <v>418</v>
      </c>
      <c r="D207" s="18"/>
      <c r="E207" s="100">
        <f>E208</f>
        <v>1265.8</v>
      </c>
    </row>
    <row r="208" spans="1:5" ht="25.5">
      <c r="A208" s="20" t="s">
        <v>2</v>
      </c>
      <c r="B208" s="18" t="s">
        <v>95</v>
      </c>
      <c r="C208" s="18" t="s">
        <v>418</v>
      </c>
      <c r="D208" s="95" t="s">
        <v>3</v>
      </c>
      <c r="E208" s="100">
        <v>1265.8</v>
      </c>
    </row>
    <row r="209" spans="1:5" ht="12.75">
      <c r="A209" s="103" t="s">
        <v>104</v>
      </c>
      <c r="B209" s="104" t="s">
        <v>103</v>
      </c>
      <c r="C209" s="104"/>
      <c r="D209" s="104"/>
      <c r="E209" s="101">
        <f>E210+E217</f>
        <v>5394.2</v>
      </c>
    </row>
    <row r="210" spans="1:5" ht="74.25">
      <c r="A210" s="92" t="s">
        <v>454</v>
      </c>
      <c r="B210" s="104" t="s">
        <v>103</v>
      </c>
      <c r="C210" s="104" t="s">
        <v>265</v>
      </c>
      <c r="D210" s="113"/>
      <c r="E210" s="101">
        <f>E211+E213+E215</f>
        <v>5394.2</v>
      </c>
    </row>
    <row r="211" spans="1:5" ht="12.75">
      <c r="A211" s="112" t="s">
        <v>4</v>
      </c>
      <c r="B211" s="18" t="s">
        <v>103</v>
      </c>
      <c r="C211" s="18" t="s">
        <v>419</v>
      </c>
      <c r="D211" s="95"/>
      <c r="E211" s="100">
        <f>E212</f>
        <v>3670</v>
      </c>
    </row>
    <row r="212" spans="1:5" ht="25.5">
      <c r="A212" s="112" t="s">
        <v>5</v>
      </c>
      <c r="B212" s="18" t="s">
        <v>103</v>
      </c>
      <c r="C212" s="18" t="s">
        <v>419</v>
      </c>
      <c r="D212" s="95" t="s">
        <v>6</v>
      </c>
      <c r="E212" s="100">
        <v>3670</v>
      </c>
    </row>
    <row r="213" spans="1:5" ht="25.5">
      <c r="A213" s="94" t="s">
        <v>7</v>
      </c>
      <c r="B213" s="18" t="s">
        <v>103</v>
      </c>
      <c r="C213" s="18" t="s">
        <v>420</v>
      </c>
      <c r="D213" s="95"/>
      <c r="E213" s="100">
        <f>E214</f>
        <v>1724.2</v>
      </c>
    </row>
    <row r="214" spans="1:5" ht="25.5">
      <c r="A214" s="94" t="s">
        <v>228</v>
      </c>
      <c r="B214" s="18" t="s">
        <v>103</v>
      </c>
      <c r="C214" s="18" t="s">
        <v>420</v>
      </c>
      <c r="D214" s="95" t="s">
        <v>229</v>
      </c>
      <c r="E214" s="100">
        <v>1724.2</v>
      </c>
    </row>
    <row r="215" spans="1:5" ht="25.5" hidden="1">
      <c r="A215" s="112" t="s">
        <v>8</v>
      </c>
      <c r="B215" s="18" t="s">
        <v>103</v>
      </c>
      <c r="C215" s="18" t="s">
        <v>421</v>
      </c>
      <c r="D215" s="95"/>
      <c r="E215" s="100">
        <f>E216</f>
        <v>0</v>
      </c>
    </row>
    <row r="216" spans="1:5" ht="25.5" hidden="1">
      <c r="A216" s="94" t="s">
        <v>228</v>
      </c>
      <c r="B216" s="18" t="s">
        <v>103</v>
      </c>
      <c r="C216" s="18" t="s">
        <v>421</v>
      </c>
      <c r="D216" s="95" t="s">
        <v>229</v>
      </c>
      <c r="E216" s="100">
        <v>0</v>
      </c>
    </row>
    <row r="217" spans="1:5" s="108" customFormat="1" ht="24.75" hidden="1">
      <c r="A217" s="103" t="s">
        <v>9</v>
      </c>
      <c r="B217" s="104" t="s">
        <v>103</v>
      </c>
      <c r="C217" s="104" t="s">
        <v>10</v>
      </c>
      <c r="D217" s="104"/>
      <c r="E217" s="101">
        <f>E218</f>
        <v>0</v>
      </c>
    </row>
    <row r="218" spans="1:5" ht="25.5" hidden="1">
      <c r="A218" s="94" t="s">
        <v>5</v>
      </c>
      <c r="B218" s="18" t="s">
        <v>103</v>
      </c>
      <c r="C218" s="18" t="s">
        <v>10</v>
      </c>
      <c r="D218" s="95" t="s">
        <v>6</v>
      </c>
      <c r="E218" s="100"/>
    </row>
    <row r="219" spans="1:5" ht="12.75">
      <c r="A219" s="103" t="s">
        <v>109</v>
      </c>
      <c r="B219" s="104" t="s">
        <v>111</v>
      </c>
      <c r="C219" s="104"/>
      <c r="D219" s="19"/>
      <c r="E219" s="101">
        <f>E220+E232</f>
        <v>242952.1</v>
      </c>
    </row>
    <row r="220" spans="1:5" ht="12.75">
      <c r="A220" s="114" t="s">
        <v>110</v>
      </c>
      <c r="B220" s="115" t="s">
        <v>112</v>
      </c>
      <c r="C220" s="93"/>
      <c r="D220" s="19"/>
      <c r="E220" s="101">
        <f>E221+E225</f>
        <v>9095.1</v>
      </c>
    </row>
    <row r="221" spans="1:5" ht="61.5" hidden="1">
      <c r="A221" s="103" t="s">
        <v>30</v>
      </c>
      <c r="B221" s="104" t="s">
        <v>112</v>
      </c>
      <c r="C221" s="104" t="s">
        <v>261</v>
      </c>
      <c r="D221" s="104"/>
      <c r="E221" s="101">
        <f>E222</f>
        <v>0</v>
      </c>
    </row>
    <row r="222" spans="1:5" ht="38.25" hidden="1">
      <c r="A222" s="20" t="s">
        <v>258</v>
      </c>
      <c r="B222" s="18" t="s">
        <v>112</v>
      </c>
      <c r="C222" s="18" t="s">
        <v>262</v>
      </c>
      <c r="D222" s="95"/>
      <c r="E222" s="100">
        <f>E223</f>
        <v>0</v>
      </c>
    </row>
    <row r="223" spans="1:5" ht="25.5" hidden="1">
      <c r="A223" s="20" t="s">
        <v>31</v>
      </c>
      <c r="B223" s="18" t="s">
        <v>112</v>
      </c>
      <c r="C223" s="18" t="s">
        <v>32</v>
      </c>
      <c r="E223" s="100">
        <f>E224</f>
        <v>0</v>
      </c>
    </row>
    <row r="224" spans="1:5" ht="25.5" hidden="1">
      <c r="A224" s="94" t="s">
        <v>228</v>
      </c>
      <c r="B224" s="18" t="s">
        <v>112</v>
      </c>
      <c r="C224" s="18" t="s">
        <v>32</v>
      </c>
      <c r="D224" s="95" t="s">
        <v>229</v>
      </c>
      <c r="E224" s="100">
        <v>0</v>
      </c>
    </row>
    <row r="225" spans="1:5" ht="63" customHeight="1">
      <c r="A225" s="92" t="s">
        <v>455</v>
      </c>
      <c r="B225" s="104" t="s">
        <v>112</v>
      </c>
      <c r="C225" s="104" t="s">
        <v>304</v>
      </c>
      <c r="D225" s="104"/>
      <c r="E225" s="101">
        <f>E226</f>
        <v>9095.1</v>
      </c>
    </row>
    <row r="226" spans="1:5" ht="42" customHeight="1">
      <c r="A226" s="94" t="s">
        <v>423</v>
      </c>
      <c r="B226" s="18" t="s">
        <v>112</v>
      </c>
      <c r="C226" s="18" t="s">
        <v>422</v>
      </c>
      <c r="D226" s="104"/>
      <c r="E226" s="100">
        <f>E227</f>
        <v>9095.1</v>
      </c>
    </row>
    <row r="227" spans="1:5" ht="25.5">
      <c r="A227" s="94" t="s">
        <v>11</v>
      </c>
      <c r="B227" s="18" t="s">
        <v>112</v>
      </c>
      <c r="C227" s="18" t="s">
        <v>424</v>
      </c>
      <c r="D227" s="95"/>
      <c r="E227" s="100">
        <f>E228+E229</f>
        <v>9095.1</v>
      </c>
    </row>
    <row r="228" spans="1:5" ht="25.5">
      <c r="A228" s="94" t="s">
        <v>228</v>
      </c>
      <c r="B228" s="18" t="s">
        <v>112</v>
      </c>
      <c r="C228" s="18" t="s">
        <v>424</v>
      </c>
      <c r="D228" s="95" t="s">
        <v>229</v>
      </c>
      <c r="E228" s="100">
        <v>8945.1</v>
      </c>
    </row>
    <row r="229" spans="1:5" ht="38.25">
      <c r="A229" s="20" t="s">
        <v>426</v>
      </c>
      <c r="B229" s="18" t="s">
        <v>112</v>
      </c>
      <c r="C229" s="18" t="s">
        <v>427</v>
      </c>
      <c r="D229" s="95"/>
      <c r="E229" s="100">
        <f>E230</f>
        <v>150</v>
      </c>
    </row>
    <row r="230" spans="1:5" ht="29.25" customHeight="1">
      <c r="A230" s="20" t="s">
        <v>429</v>
      </c>
      <c r="B230" s="18" t="s">
        <v>112</v>
      </c>
      <c r="C230" s="18" t="s">
        <v>428</v>
      </c>
      <c r="D230" s="95"/>
      <c r="E230" s="100">
        <f>E231</f>
        <v>150</v>
      </c>
    </row>
    <row r="231" spans="1:5" ht="25.5">
      <c r="A231" s="94" t="s">
        <v>228</v>
      </c>
      <c r="B231" s="18" t="s">
        <v>112</v>
      </c>
      <c r="C231" s="18" t="s">
        <v>428</v>
      </c>
      <c r="D231" s="95" t="s">
        <v>229</v>
      </c>
      <c r="E231" s="100">
        <v>150</v>
      </c>
    </row>
    <row r="232" spans="1:5" ht="12" customHeight="1">
      <c r="A232" s="114" t="s">
        <v>195</v>
      </c>
      <c r="B232" s="115" t="s">
        <v>194</v>
      </c>
      <c r="C232" s="93"/>
      <c r="D232" s="19"/>
      <c r="E232" s="101">
        <f>E233</f>
        <v>233857</v>
      </c>
    </row>
    <row r="233" spans="1:5" ht="65.25" customHeight="1">
      <c r="A233" s="92" t="s">
        <v>455</v>
      </c>
      <c r="B233" s="104" t="s">
        <v>194</v>
      </c>
      <c r="C233" s="104" t="s">
        <v>304</v>
      </c>
      <c r="D233" s="104"/>
      <c r="E233" s="101">
        <f>E234</f>
        <v>233857</v>
      </c>
    </row>
    <row r="234" spans="1:5" ht="28.5" customHeight="1">
      <c r="A234" s="20" t="s">
        <v>431</v>
      </c>
      <c r="B234" s="95" t="s">
        <v>194</v>
      </c>
      <c r="C234" s="18" t="s">
        <v>425</v>
      </c>
      <c r="D234" s="104"/>
      <c r="E234" s="100">
        <f>E235+E237</f>
        <v>233857</v>
      </c>
    </row>
    <row r="235" spans="1:5" ht="12.75">
      <c r="A235" s="94" t="s">
        <v>12</v>
      </c>
      <c r="B235" s="95" t="s">
        <v>194</v>
      </c>
      <c r="C235" s="18" t="s">
        <v>430</v>
      </c>
      <c r="D235" s="95"/>
      <c r="E235" s="100">
        <f>E236</f>
        <v>7783.9</v>
      </c>
    </row>
    <row r="236" spans="1:5" ht="12.75">
      <c r="A236" s="20" t="s">
        <v>288</v>
      </c>
      <c r="B236" s="95" t="s">
        <v>194</v>
      </c>
      <c r="C236" s="18" t="s">
        <v>430</v>
      </c>
      <c r="D236" s="95" t="s">
        <v>289</v>
      </c>
      <c r="E236" s="100">
        <v>7783.9</v>
      </c>
    </row>
    <row r="237" spans="1:5" ht="25.5">
      <c r="A237" s="20" t="s">
        <v>411</v>
      </c>
      <c r="B237" s="95" t="s">
        <v>194</v>
      </c>
      <c r="C237" s="18" t="s">
        <v>432</v>
      </c>
      <c r="D237" s="95"/>
      <c r="E237" s="100">
        <f>E238+E240</f>
        <v>226073.1</v>
      </c>
    </row>
    <row r="238" spans="1:5" ht="12.75">
      <c r="A238" s="20" t="s">
        <v>12</v>
      </c>
      <c r="B238" s="95" t="s">
        <v>194</v>
      </c>
      <c r="C238" s="18" t="s">
        <v>433</v>
      </c>
      <c r="D238" s="95"/>
      <c r="E238" s="100">
        <f>E239</f>
        <v>156141.2</v>
      </c>
    </row>
    <row r="239" spans="1:5" ht="12.75">
      <c r="A239" s="20" t="s">
        <v>288</v>
      </c>
      <c r="B239" s="95" t="s">
        <v>194</v>
      </c>
      <c r="C239" s="18" t="s">
        <v>433</v>
      </c>
      <c r="D239" s="95" t="s">
        <v>289</v>
      </c>
      <c r="E239" s="100">
        <v>156141.2</v>
      </c>
    </row>
    <row r="240" spans="1:5" ht="51">
      <c r="A240" s="20" t="s">
        <v>456</v>
      </c>
      <c r="B240" s="95" t="s">
        <v>194</v>
      </c>
      <c r="C240" s="18" t="s">
        <v>434</v>
      </c>
      <c r="D240" s="95"/>
      <c r="E240" s="100">
        <f>E241</f>
        <v>69931.9</v>
      </c>
    </row>
    <row r="241" spans="1:5" ht="12.75">
      <c r="A241" s="20" t="s">
        <v>288</v>
      </c>
      <c r="B241" s="95" t="s">
        <v>194</v>
      </c>
      <c r="C241" s="18" t="s">
        <v>434</v>
      </c>
      <c r="D241" s="95" t="s">
        <v>289</v>
      </c>
      <c r="E241" s="100">
        <v>69931.9</v>
      </c>
    </row>
    <row r="242" spans="1:5" ht="12.75">
      <c r="A242" s="103" t="s">
        <v>127</v>
      </c>
      <c r="B242" s="104" t="s">
        <v>129</v>
      </c>
      <c r="C242" s="19"/>
      <c r="D242" s="95"/>
      <c r="E242" s="101">
        <f>E243</f>
        <v>441</v>
      </c>
    </row>
    <row r="243" spans="1:5" ht="12.75">
      <c r="A243" s="114" t="s">
        <v>128</v>
      </c>
      <c r="B243" s="115" t="s">
        <v>130</v>
      </c>
      <c r="C243" s="19"/>
      <c r="D243" s="95"/>
      <c r="E243" s="101">
        <f>E244</f>
        <v>441</v>
      </c>
    </row>
    <row r="244" spans="1:5" ht="12.75">
      <c r="A244" s="94" t="s">
        <v>220</v>
      </c>
      <c r="B244" s="95" t="s">
        <v>130</v>
      </c>
      <c r="C244" s="95" t="s">
        <v>221</v>
      </c>
      <c r="D244" s="19"/>
      <c r="E244" s="100">
        <f>E245</f>
        <v>441</v>
      </c>
    </row>
    <row r="245" spans="1:5" ht="38.25">
      <c r="A245" s="94" t="s">
        <v>13</v>
      </c>
      <c r="B245" s="95" t="s">
        <v>130</v>
      </c>
      <c r="C245" s="95" t="s">
        <v>223</v>
      </c>
      <c r="D245" s="19"/>
      <c r="E245" s="100">
        <f>E246</f>
        <v>441</v>
      </c>
    </row>
    <row r="246" spans="1:5" ht="25.5">
      <c r="A246" s="112" t="s">
        <v>247</v>
      </c>
      <c r="B246" s="95" t="s">
        <v>130</v>
      </c>
      <c r="C246" s="95" t="s">
        <v>248</v>
      </c>
      <c r="D246" s="19"/>
      <c r="E246" s="100">
        <f>E247</f>
        <v>441</v>
      </c>
    </row>
    <row r="247" spans="1:5" ht="25.5">
      <c r="A247" s="94" t="s">
        <v>228</v>
      </c>
      <c r="B247" s="95" t="s">
        <v>130</v>
      </c>
      <c r="C247" s="95" t="s">
        <v>248</v>
      </c>
      <c r="D247" s="19" t="s">
        <v>229</v>
      </c>
      <c r="E247" s="100">
        <v>441</v>
      </c>
    </row>
    <row r="248" spans="1:5" ht="15" customHeight="1">
      <c r="A248" s="146"/>
      <c r="B248" s="146"/>
      <c r="C248" s="146"/>
      <c r="D248" s="147"/>
      <c r="E248" s="102">
        <f>E12+E69+E76+E88+E114+E177+E181+E204+E219+E242</f>
        <v>645370.7999999999</v>
      </c>
    </row>
    <row r="249" spans="1:4" ht="12.75">
      <c r="A249" s="97"/>
      <c r="B249" s="97"/>
      <c r="C249" s="97"/>
      <c r="D249" s="97"/>
    </row>
    <row r="250" ht="12.75">
      <c r="E250" s="24"/>
    </row>
    <row r="251" ht="12.75">
      <c r="E251" s="24"/>
    </row>
  </sheetData>
  <sheetProtection/>
  <mergeCells count="6">
    <mergeCell ref="A7:E7"/>
    <mergeCell ref="A6:E6"/>
    <mergeCell ref="A248:D248"/>
    <mergeCell ref="A8:A9"/>
    <mergeCell ref="B8:D8"/>
    <mergeCell ref="E8:E9"/>
  </mergeCells>
  <printOptions/>
  <pageMargins left="0.5905511811023623" right="0" top="0.17" bottom="0.1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zoomScale="120" zoomScaleNormal="120" zoomScalePageLayoutView="0" workbookViewId="0" topLeftCell="A1">
      <selection activeCell="A4" sqref="A4"/>
    </sheetView>
  </sheetViews>
  <sheetFormatPr defaultColWidth="9.125" defaultRowHeight="12.75"/>
  <cols>
    <col min="1" max="1" width="43.75390625" style="4" customWidth="1"/>
    <col min="2" max="2" width="25.75390625" style="4" customWidth="1"/>
    <col min="3" max="3" width="15.25390625" style="7" customWidth="1"/>
    <col min="4" max="4" width="18.875" style="4" customWidth="1"/>
    <col min="5" max="16384" width="9.125" style="4" customWidth="1"/>
  </cols>
  <sheetData>
    <row r="1" ht="12.75">
      <c r="C1" s="12" t="s">
        <v>214</v>
      </c>
    </row>
    <row r="2" ht="12.75">
      <c r="C2" s="12" t="s">
        <v>67</v>
      </c>
    </row>
    <row r="3" ht="12.75">
      <c r="C3" s="12" t="s">
        <v>162</v>
      </c>
    </row>
    <row r="4" ht="12.75">
      <c r="C4" s="12" t="s">
        <v>463</v>
      </c>
    </row>
    <row r="6" spans="1:4" s="25" customFormat="1" ht="47.25" customHeight="1">
      <c r="A6" s="155" t="s">
        <v>461</v>
      </c>
      <c r="B6" s="155"/>
      <c r="C6" s="155"/>
      <c r="D6" s="41"/>
    </row>
    <row r="7" spans="1:4" s="5" customFormat="1" ht="24.75">
      <c r="A7" s="3" t="s">
        <v>75</v>
      </c>
      <c r="B7" s="1" t="s">
        <v>156</v>
      </c>
      <c r="C7" s="1" t="s">
        <v>153</v>
      </c>
      <c r="D7" s="54"/>
    </row>
    <row r="8" spans="1:3" s="15" customFormat="1" ht="20.25" customHeight="1">
      <c r="A8" s="124" t="s">
        <v>150</v>
      </c>
      <c r="B8" s="125" t="s">
        <v>154</v>
      </c>
      <c r="C8" s="98">
        <f>-'Приложение 1'!C8</f>
        <v>-620343</v>
      </c>
    </row>
    <row r="9" spans="1:3" s="96" customFormat="1" ht="21.75" customHeight="1">
      <c r="A9" s="29" t="s">
        <v>151</v>
      </c>
      <c r="B9" s="126" t="s">
        <v>155</v>
      </c>
      <c r="C9" s="99">
        <f>'Приложение 2'!D43</f>
        <v>645370.7999999999</v>
      </c>
    </row>
    <row r="10" spans="1:3" ht="24" customHeight="1">
      <c r="A10" s="156" t="s">
        <v>152</v>
      </c>
      <c r="B10" s="156"/>
      <c r="C10" s="38">
        <f>C8+C9</f>
        <v>25027.79999999993</v>
      </c>
    </row>
    <row r="11" ht="12.75">
      <c r="C11" s="26"/>
    </row>
  </sheetData>
  <sheetProtection/>
  <mergeCells count="2">
    <mergeCell ref="A6:C6"/>
    <mergeCell ref="A10:B10"/>
  </mergeCells>
  <printOptions/>
  <pageMargins left="0.7874015748031497" right="0.3937007874015748" top="0.5" bottom="0.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"/>
  <sheetViews>
    <sheetView tabSelected="1" zoomScale="120" zoomScaleNormal="120" zoomScalePageLayoutView="0" workbookViewId="0" topLeftCell="A1">
      <selection activeCell="A2" sqref="A2"/>
    </sheetView>
  </sheetViews>
  <sheetFormatPr defaultColWidth="9.125" defaultRowHeight="12.75"/>
  <cols>
    <col min="1" max="1" width="26.50390625" style="4" customWidth="1"/>
    <col min="2" max="2" width="12.75390625" style="4" customWidth="1"/>
    <col min="3" max="3" width="14.125" style="7" customWidth="1"/>
    <col min="4" max="4" width="18.125" style="4" customWidth="1"/>
    <col min="5" max="5" width="19.875" style="4" customWidth="1"/>
    <col min="6" max="16384" width="9.125" style="4" customWidth="1"/>
  </cols>
  <sheetData>
    <row r="1" spans="3:5" ht="12.75">
      <c r="C1" s="12"/>
      <c r="E1" s="12" t="s">
        <v>14</v>
      </c>
    </row>
    <row r="2" spans="3:5" ht="12.75">
      <c r="C2" s="12"/>
      <c r="E2" s="12" t="s">
        <v>67</v>
      </c>
    </row>
    <row r="3" spans="3:5" ht="12.75">
      <c r="C3" s="12"/>
      <c r="E3" s="12" t="s">
        <v>162</v>
      </c>
    </row>
    <row r="4" spans="3:5" ht="12.75">
      <c r="C4" s="12"/>
      <c r="E4" s="12" t="s">
        <v>463</v>
      </c>
    </row>
    <row r="6" spans="1:5" s="25" customFormat="1" ht="45" customHeight="1">
      <c r="A6" s="155" t="s">
        <v>462</v>
      </c>
      <c r="B6" s="155"/>
      <c r="C6" s="155"/>
      <c r="D6" s="155"/>
      <c r="E6" s="155"/>
    </row>
    <row r="7" spans="1:5" s="5" customFormat="1" ht="61.5">
      <c r="A7" s="2"/>
      <c r="B7" s="1" t="s">
        <v>437</v>
      </c>
      <c r="C7" s="1" t="s">
        <v>438</v>
      </c>
      <c r="D7" s="1" t="s">
        <v>439</v>
      </c>
      <c r="E7" s="1" t="s">
        <v>440</v>
      </c>
    </row>
    <row r="8" spans="1:5" s="5" customFormat="1" ht="36.75" customHeight="1">
      <c r="A8" s="87" t="s">
        <v>435</v>
      </c>
      <c r="B8" s="88">
        <v>0</v>
      </c>
      <c r="C8" s="88">
        <v>0</v>
      </c>
      <c r="D8" s="88">
        <v>0</v>
      </c>
      <c r="E8" s="88">
        <v>0</v>
      </c>
    </row>
    <row r="9" spans="1:5" s="7" customFormat="1" ht="33" customHeight="1">
      <c r="A9" s="89" t="s">
        <v>436</v>
      </c>
      <c r="B9" s="21">
        <v>0</v>
      </c>
      <c r="C9" s="21">
        <v>0</v>
      </c>
      <c r="D9" s="21">
        <v>0</v>
      </c>
      <c r="E9" s="21">
        <v>0</v>
      </c>
    </row>
    <row r="10" spans="1:5" ht="53.25" customHeight="1">
      <c r="A10" s="162" t="s">
        <v>15</v>
      </c>
      <c r="B10" s="21">
        <v>0</v>
      </c>
      <c r="C10" s="21">
        <v>0</v>
      </c>
      <c r="D10" s="21">
        <v>0</v>
      </c>
      <c r="E10" s="21">
        <v>0</v>
      </c>
    </row>
    <row r="11" spans="1:5" ht="12.75">
      <c r="A11" s="90" t="s">
        <v>16</v>
      </c>
      <c r="B11" s="21">
        <v>0</v>
      </c>
      <c r="C11" s="21">
        <v>0</v>
      </c>
      <c r="D11" s="21">
        <v>0</v>
      </c>
      <c r="E11" s="21">
        <v>0</v>
      </c>
    </row>
  </sheetData>
  <sheetProtection/>
  <mergeCells count="1">
    <mergeCell ref="A6:E6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 Владимир</dc:creator>
  <cp:keywords/>
  <dc:description/>
  <cp:lastModifiedBy>SDuser</cp:lastModifiedBy>
  <cp:lastPrinted>2023-06-01T12:23:52Z</cp:lastPrinted>
  <dcterms:created xsi:type="dcterms:W3CDTF">2005-11-22T09:06:04Z</dcterms:created>
  <dcterms:modified xsi:type="dcterms:W3CDTF">2023-06-01T12:24:44Z</dcterms:modified>
  <cp:category/>
  <cp:version/>
  <cp:contentType/>
  <cp:contentStatus/>
</cp:coreProperties>
</file>